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軸を選ぶ" sheetId="2" state="visible" r:id="rId2"/>
    <sheet name="2_相手を置く" sheetId="3" state="visible" r:id="rId3"/>
    <sheet name="3_マップ" sheetId="4" state="visible" r:id="rId4"/>
    <sheet name="4_空いている場所を確かめる" sheetId="5" state="visible" r:id="rId5"/>
    <sheet name="5_記入例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color rgb="0017274A"/>
      <sz val="10"/>
    </font>
    <font>
      <name val="游ゴシック"/>
      <b val="1"/>
      <color rgb="00FB4D4D"/>
      <sz val="10"/>
    </font>
  </fonts>
  <fills count="7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FFFBEA"/>
      </patternFill>
    </fill>
    <fill>
      <patternFill patternType="solid">
        <fgColor rgb="00F5F6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  <xf numFmtId="0" fontId="9" fillId="6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ポジショニングマップ テンプレートの使い方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軸を選ぶ」に、最近の受注と失注の決め手を書き、受注と失注で何件に出たかを書く（KSFのテンプレートで数えた決め手を写せる）。何度も出てきて、互いに関係の薄い2つを、横軸と縦軸にする。軸の名前と両端（例：見積もりの速さ／遅い／速い）も書く</t>
        </is>
      </c>
    </row>
    <row r="4" ht="58" customHeight="1">
      <c r="A4" s="2" t="inlineStr">
        <is>
          <t>2</t>
        </is>
      </c>
      <c r="B4" s="3" t="inlineStr">
        <is>
          <t>シート「2_相手を置く」に、見積もりで実際に比べられた相手を書く。会社名が分からなければ、どんな会社かで書く。2つの軸での位置を1〜5で書き、根拠（記録・聞いた・調べた・推測）を添える。自社の位置は、受注の決め手と失注の理由で置く</t>
        </is>
      </c>
    </row>
    <row r="5" ht="58" customHeight="1">
      <c r="A5" s="2" t="inlineStr">
        <is>
          <t>3</t>
        </is>
      </c>
      <c r="B5" s="3" t="inlineStr">
        <is>
          <t>シート「3_マップ」で、自社と相手の並びを見る（名前は自動で入る）。近くにいる相手とは同じ条件で比べられやすく、空いているマスが、空いている場所の候補になる</t>
        </is>
      </c>
    </row>
    <row r="6" ht="58" customHeight="1">
      <c r="A6" s="2" t="inlineStr">
        <is>
          <t>4</t>
        </is>
      </c>
      <c r="B6" s="3" t="inlineStr">
        <is>
          <t>シート「4_空いている場所を確かめる」に、空いているマスの条件を書き、その条件を求めたお客さんが記録にいたかを当てる。いたなら、そこに応えるかを決める。いなければ、いまは狙わない</t>
        </is>
      </c>
    </row>
    <row r="7" ht="58" customHeight="1">
      <c r="A7" s="2" t="inlineStr">
        <is>
          <t>5</t>
        </is>
      </c>
      <c r="B7" s="3" t="inlineStr">
        <is>
          <t>新しい受注・失注が出たら決め手を書き足し、四半期に1回を目安に数え直す。よく出てくる決め手が変わったら軸を選び直し、比べられた相手が増えたらその相手も置く</t>
        </is>
      </c>
    </row>
    <row r="8"/>
    <row r="9" ht="36" customHeight="1">
      <c r="A9" s="4" t="inlineStr">
        <is>
          <t>薄い黄の欄に書く。灰色の欄（合計・マップ）は式で自動で入る。記入例（シート5）は、架空の会社の例です。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作り方の解説：https://arrowsdc.jp/column/positioning-map/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8" customWidth="1" min="3" max="3"/>
    <col width="16" customWidth="1" min="4" max="4"/>
    <col width="26" customWidth="1" min="5" max="5"/>
    <col width="26" customWidth="1" min="6" max="6"/>
    <col width="4" customWidth="1" min="7" max="7"/>
  </cols>
  <sheetData>
    <row r="1" ht="30" customHeight="1">
      <c r="A1" s="1" t="inlineStr">
        <is>
          <t>軸を選ぶ</t>
        </is>
      </c>
    </row>
    <row r="2" ht="32" customHeight="1">
      <c r="A2" s="6" t="inlineStr">
        <is>
          <t>最近の受注と失注の決め手（お客さんが頼む先を決めた理由）を1行に1つ書き、受注と失注のそれぞれで何件に出たかを書く。何度も出てきて（目安は2件以上）、互いに関係の薄い2つを、横軸と縦軸にする</t>
        </is>
      </c>
    </row>
    <row r="3"/>
    <row r="4" ht="40" customHeight="1">
      <c r="A4" s="7" t="inlineStr">
        <is>
          <t>決め手</t>
        </is>
      </c>
      <c r="B4" s="7" t="inlineStr">
        <is>
          <t>受注で出た件数</t>
        </is>
      </c>
      <c r="C4" s="7" t="inlineStr">
        <is>
          <t>失注で出た件数</t>
        </is>
      </c>
      <c r="D4" s="7" t="inlineStr">
        <is>
          <t>合計</t>
        </is>
      </c>
      <c r="E4" s="7" t="inlineStr">
        <is>
          <t>ほかの決め手と一緒に動くか</t>
        </is>
      </c>
      <c r="F4" s="8" t="inlineStr">
        <is>
          <t>軸にするか</t>
        </is>
      </c>
    </row>
    <row r="5" ht="26" customHeight="1">
      <c r="A5" s="9" t="n"/>
      <c r="B5" s="10" t="n"/>
      <c r="C5" s="10" t="n"/>
      <c r="D5" s="11">
        <f>IF(COUNT(B5:C5)=0,"",SUM(B5:C5))</f>
        <v/>
      </c>
      <c r="E5" s="9" t="n"/>
      <c r="F5" s="12" t="n"/>
    </row>
    <row r="6" ht="26" customHeight="1">
      <c r="A6" s="9" t="n"/>
      <c r="B6" s="10" t="n"/>
      <c r="C6" s="10" t="n"/>
      <c r="D6" s="11">
        <f>IF(COUNT(B6:C6)=0,"",SUM(B6:C6))</f>
        <v/>
      </c>
      <c r="E6" s="9" t="n"/>
      <c r="F6" s="12" t="n"/>
    </row>
    <row r="7" ht="26" customHeight="1">
      <c r="A7" s="9" t="n"/>
      <c r="B7" s="10" t="n"/>
      <c r="C7" s="10" t="n"/>
      <c r="D7" s="11">
        <f>IF(COUNT(B7:C7)=0,"",SUM(B7:C7))</f>
        <v/>
      </c>
      <c r="E7" s="9" t="n"/>
      <c r="F7" s="12" t="n"/>
    </row>
    <row r="8" ht="26" customHeight="1">
      <c r="A8" s="9" t="n"/>
      <c r="B8" s="10" t="n"/>
      <c r="C8" s="10" t="n"/>
      <c r="D8" s="11">
        <f>IF(COUNT(B8:C8)=0,"",SUM(B8:C8))</f>
        <v/>
      </c>
      <c r="E8" s="9" t="n"/>
      <c r="F8" s="12" t="n"/>
    </row>
    <row r="9" ht="26" customHeight="1">
      <c r="A9" s="9" t="n"/>
      <c r="B9" s="10" t="n"/>
      <c r="C9" s="10" t="n"/>
      <c r="D9" s="11">
        <f>IF(COUNT(B9:C9)=0,"",SUM(B9:C9))</f>
        <v/>
      </c>
      <c r="E9" s="9" t="n"/>
      <c r="F9" s="12" t="n"/>
    </row>
    <row r="10" ht="26" customHeight="1">
      <c r="A10" s="9" t="n"/>
      <c r="B10" s="10" t="n"/>
      <c r="C10" s="10" t="n"/>
      <c r="D10" s="11">
        <f>IF(COUNT(B10:C10)=0,"",SUM(B10:C10))</f>
        <v/>
      </c>
      <c r="E10" s="9" t="n"/>
      <c r="F10" s="12" t="n"/>
    </row>
    <row r="11" ht="26" customHeight="1">
      <c r="A11" s="9" t="n"/>
      <c r="B11" s="10" t="n"/>
      <c r="C11" s="10" t="n"/>
      <c r="D11" s="11">
        <f>IF(COUNT(B11:C11)=0,"",SUM(B11:C11))</f>
        <v/>
      </c>
      <c r="E11" s="9" t="n"/>
      <c r="F11" s="12" t="n"/>
    </row>
    <row r="12" ht="26" customHeight="1">
      <c r="A12" s="9" t="n"/>
      <c r="B12" s="10" t="n"/>
      <c r="C12" s="10" t="n"/>
      <c r="D12" s="11">
        <f>IF(COUNT(B12:C12)=0,"",SUM(B12:C12))</f>
        <v/>
      </c>
      <c r="E12" s="9" t="n"/>
      <c r="F12" s="12" t="n"/>
    </row>
    <row r="13" ht="32" customHeight="1">
      <c r="A13" s="6" t="inlineStr">
        <is>
          <t>決め手は、KSFのテンプレートの「2_決め手を数える」から写せる。1件の決め手も消さずに残す。価格を軸にするかは、自社が値段で戦うつもりがあるかで決める（値下げしなくても選ばれるかは、3C分析の記事で確かめる）。</t>
        </is>
      </c>
    </row>
    <row r="14"/>
    <row r="15" ht="24" customHeight="1">
      <c r="B15" s="7" t="inlineStr">
        <is>
          <t>軸の名前</t>
        </is>
      </c>
      <c r="C15" s="7" t="inlineStr">
        <is>
          <t>左端（下端）</t>
        </is>
      </c>
      <c r="D15" s="7" t="inlineStr">
        <is>
          <t>右端（上端）</t>
        </is>
      </c>
    </row>
    <row r="16" ht="30" customHeight="1">
      <c r="A16" s="8" t="inlineStr">
        <is>
          <t>横軸</t>
        </is>
      </c>
      <c r="B16" s="9" t="n"/>
      <c r="C16" s="9" t="n"/>
      <c r="D16" s="9" t="n"/>
    </row>
    <row r="17" ht="30" customHeight="1">
      <c r="A17" s="8" t="inlineStr">
        <is>
          <t>縦軸</t>
        </is>
      </c>
      <c r="B17" s="9" t="n"/>
      <c r="C17" s="9" t="n"/>
      <c r="D17" s="9" t="n"/>
    </row>
  </sheetData>
  <mergeCells count="3">
    <mergeCell ref="A13:F13"/>
    <mergeCell ref="A2:F2"/>
    <mergeCell ref="A1:F1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8" customWidth="1" min="3" max="3"/>
    <col width="16" customWidth="1" min="4" max="4"/>
    <col width="26" customWidth="1" min="5" max="5"/>
    <col width="26" customWidth="1" min="6" max="6"/>
    <col width="4" customWidth="1" min="7" max="7"/>
  </cols>
  <sheetData>
    <row r="1" ht="30" customHeight="1">
      <c r="A1" s="1" t="inlineStr">
        <is>
          <t>相手を置く</t>
        </is>
      </c>
    </row>
    <row r="2" ht="32" customHeight="1">
      <c r="A2" s="6" t="inlineStr">
        <is>
          <t>見積もりで実際に比べられた相手を書く。会社名が分からなければ、どんな会社か（例：表面処理まで受ける加工会社）で書く。位置は1〜5で書く（1＝左端・下端、5＝右端・上端）。自社の位置は、自分の思いではなく、受注の決め手と失注の理由で置く</t>
        </is>
      </c>
    </row>
    <row r="3"/>
    <row r="4" ht="40" customHeight="1">
      <c r="A4" s="7" t="inlineStr">
        <is>
          <t>相手（会社名か、どんな会社か）</t>
        </is>
      </c>
      <c r="B4" s="7" t="inlineStr">
        <is>
          <t>どの案件で比べられたか</t>
        </is>
      </c>
      <c r="C4" s="7" t="inlineStr">
        <is>
          <t>その相手に決まった理由</t>
        </is>
      </c>
      <c r="D4" s="7" t="inlineStr">
        <is>
          <t>横軸の位置（1〜5）</t>
        </is>
      </c>
      <c r="E4" s="7" t="inlineStr">
        <is>
          <t>縦軸の位置（1〜5）</t>
        </is>
      </c>
      <c r="F4" s="7" t="inlineStr">
        <is>
          <t>根拠（記録・聞いた・調べた・推測）</t>
        </is>
      </c>
    </row>
    <row r="5" ht="36" customHeight="1">
      <c r="A5" s="13" t="inlineStr">
        <is>
          <t>自社</t>
        </is>
      </c>
      <c r="B5" s="9" t="n"/>
      <c r="C5" s="9" t="n"/>
      <c r="D5" s="10" t="n"/>
      <c r="E5" s="10" t="n"/>
      <c r="F5" s="9" t="n"/>
    </row>
    <row r="6" ht="36" customHeight="1">
      <c r="A6" s="9" t="n"/>
      <c r="B6" s="9" t="n"/>
      <c r="C6" s="9" t="n"/>
      <c r="D6" s="10" t="n"/>
      <c r="E6" s="10" t="n"/>
      <c r="F6" s="9" t="n"/>
    </row>
    <row r="7" ht="36" customHeight="1">
      <c r="A7" s="9" t="n"/>
      <c r="B7" s="9" t="n"/>
      <c r="C7" s="9" t="n"/>
      <c r="D7" s="10" t="n"/>
      <c r="E7" s="10" t="n"/>
      <c r="F7" s="9" t="n"/>
    </row>
    <row r="8" ht="36" customHeight="1">
      <c r="A8" s="9" t="n"/>
      <c r="B8" s="9" t="n"/>
      <c r="C8" s="9" t="n"/>
      <c r="D8" s="10" t="n"/>
      <c r="E8" s="10" t="n"/>
      <c r="F8" s="9" t="n"/>
    </row>
    <row r="9" ht="36" customHeight="1">
      <c r="A9" s="9" t="n"/>
      <c r="B9" s="9" t="n"/>
      <c r="C9" s="9" t="n"/>
      <c r="D9" s="10" t="n"/>
      <c r="E9" s="10" t="n"/>
      <c r="F9" s="9" t="n"/>
    </row>
    <row r="10" ht="36" customHeight="1">
      <c r="A10" s="9" t="n"/>
      <c r="B10" s="9" t="n"/>
      <c r="C10" s="9" t="n"/>
      <c r="D10" s="10" t="n"/>
      <c r="E10" s="10" t="n"/>
      <c r="F10" s="9" t="n"/>
    </row>
    <row r="11" ht="36" customHeight="1">
      <c r="A11" s="9" t="n"/>
      <c r="B11" s="9" t="n"/>
      <c r="C11" s="9" t="n"/>
      <c r="D11" s="10" t="n"/>
      <c r="E11" s="10" t="n"/>
      <c r="F11" s="9" t="n"/>
    </row>
    <row r="12" ht="36" customHeight="1">
      <c r="A12" s="9" t="n"/>
      <c r="B12" s="9" t="n"/>
      <c r="C12" s="9" t="n"/>
      <c r="D12" s="10" t="n"/>
      <c r="E12" s="10" t="n"/>
      <c r="F12" s="9" t="n"/>
    </row>
    <row r="13" ht="32" customHeight="1">
      <c r="A13" s="6" t="inlineStr">
        <is>
          <t>相手と、その相手に決まった理由は、お客さんの記録の表（CRMのテンプレート）の「比べた相手」「決め手・失注の理由」の列から拾う。推測で置いた位置は、次に比べられたときに聞いて確かめ、分かったら置き直す。</t>
        </is>
      </c>
    </row>
  </sheetData>
  <mergeCells count="3">
    <mergeCell ref="A13:F13"/>
    <mergeCell ref="A2:F2"/>
    <mergeCell ref="A1:F1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4" customWidth="1" min="7" max="7"/>
  </cols>
  <sheetData>
    <row r="1" ht="30" customHeight="1">
      <c r="A1" s="1" t="inlineStr">
        <is>
          <t>マップ</t>
        </is>
      </c>
    </row>
    <row r="2" ht="32" customHeight="1">
      <c r="A2" s="6" t="inlineStr">
        <is>
          <t>シート「2_相手を置く」の位置（1〜5）から、名前が自動で入る（書き込みは不要）。軸の名前と両端は、シート「1_軸を選ぶ」から入る</t>
        </is>
      </c>
    </row>
    <row r="3"/>
    <row r="4" ht="24" customHeight="1">
      <c r="B4" s="8">
        <f>IF('1_軸を選ぶ'!B17="","",'1_軸を選ぶ'!B17&amp;"（上＝"&amp;'1_軸を選ぶ'!D17&amp;"／下＝"&amp;'1_軸を選ぶ'!C17&amp;"）")</f>
        <v/>
      </c>
    </row>
    <row r="5" ht="62" customHeight="1">
      <c r="A5" s="7" t="n">
        <v>5</v>
      </c>
      <c r="B5" s="11">
        <f>IF(AND('2_相手を置く'!D5=1,'2_相手を置く'!E5=5),'2_相手を置く'!A5&amp;CHAR(10),"")&amp;IF(AND('2_相手を置く'!D6=1,'2_相手を置く'!E6=5),'2_相手を置く'!A6&amp;CHAR(10),"")&amp;IF(AND('2_相手を置く'!D7=1,'2_相手を置く'!E7=5),'2_相手を置く'!A7&amp;CHAR(10),"")&amp;IF(AND('2_相手を置く'!D8=1,'2_相手を置く'!E8=5),'2_相手を置く'!A8&amp;CHAR(10),"")&amp;IF(AND('2_相手を置く'!D9=1,'2_相手を置く'!E9=5),'2_相手を置く'!A9&amp;CHAR(10),"")&amp;IF(AND('2_相手を置く'!D10=1,'2_相手を置く'!E10=5),'2_相手を置く'!A10&amp;CHAR(10),"")&amp;IF(AND('2_相手を置く'!D11=1,'2_相手を置く'!E11=5),'2_相手を置く'!A11&amp;CHAR(10),"")&amp;IF(AND('2_相手を置く'!D12=1,'2_相手を置く'!E12=5),'2_相手を置く'!A12&amp;CHAR(10),"")</f>
        <v/>
      </c>
      <c r="C5" s="14">
        <f>IF(AND('2_相手を置く'!D5=2,'2_相手を置く'!E5=5),'2_相手を置く'!A5&amp;CHAR(10),"")&amp;IF(AND('2_相手を置く'!D6=2,'2_相手を置く'!E6=5),'2_相手を置く'!A6&amp;CHAR(10),"")&amp;IF(AND('2_相手を置く'!D7=2,'2_相手を置く'!E7=5),'2_相手を置く'!A7&amp;CHAR(10),"")&amp;IF(AND('2_相手を置く'!D8=2,'2_相手を置く'!E8=5),'2_相手を置く'!A8&amp;CHAR(10),"")&amp;IF(AND('2_相手を置く'!D9=2,'2_相手を置く'!E9=5),'2_相手を置く'!A9&amp;CHAR(10),"")&amp;IF(AND('2_相手を置く'!D10=2,'2_相手を置く'!E10=5),'2_相手を置く'!A10&amp;CHAR(10),"")&amp;IF(AND('2_相手を置く'!D11=2,'2_相手を置く'!E11=5),'2_相手を置く'!A11&amp;CHAR(10),"")&amp;IF(AND('2_相手を置く'!D12=2,'2_相手を置く'!E12=5),'2_相手を置く'!A12&amp;CHAR(10),"")</f>
        <v/>
      </c>
      <c r="D5" s="11">
        <f>IF(AND('2_相手を置く'!D5=3,'2_相手を置く'!E5=5),'2_相手を置く'!A5&amp;CHAR(10),"")&amp;IF(AND('2_相手を置く'!D6=3,'2_相手を置く'!E6=5),'2_相手を置く'!A6&amp;CHAR(10),"")&amp;IF(AND('2_相手を置く'!D7=3,'2_相手を置く'!E7=5),'2_相手を置く'!A7&amp;CHAR(10),"")&amp;IF(AND('2_相手を置く'!D8=3,'2_相手を置く'!E8=5),'2_相手を置く'!A8&amp;CHAR(10),"")&amp;IF(AND('2_相手を置く'!D9=3,'2_相手を置く'!E9=5),'2_相手を置く'!A9&amp;CHAR(10),"")&amp;IF(AND('2_相手を置く'!D10=3,'2_相手を置く'!E10=5),'2_相手を置く'!A10&amp;CHAR(10),"")&amp;IF(AND('2_相手を置く'!D11=3,'2_相手を置く'!E11=5),'2_相手を置く'!A11&amp;CHAR(10),"")&amp;IF(AND('2_相手を置く'!D12=3,'2_相手を置く'!E12=5),'2_相手を置く'!A12&amp;CHAR(10),"")</f>
        <v/>
      </c>
      <c r="E5" s="14">
        <f>IF(AND('2_相手を置く'!D5=4,'2_相手を置く'!E5=5),'2_相手を置く'!A5&amp;CHAR(10),"")&amp;IF(AND('2_相手を置く'!D6=4,'2_相手を置く'!E6=5),'2_相手を置く'!A6&amp;CHAR(10),"")&amp;IF(AND('2_相手を置く'!D7=4,'2_相手を置く'!E7=5),'2_相手を置く'!A7&amp;CHAR(10),"")&amp;IF(AND('2_相手を置く'!D8=4,'2_相手を置く'!E8=5),'2_相手を置く'!A8&amp;CHAR(10),"")&amp;IF(AND('2_相手を置く'!D9=4,'2_相手を置く'!E9=5),'2_相手を置く'!A9&amp;CHAR(10),"")&amp;IF(AND('2_相手を置く'!D10=4,'2_相手を置く'!E10=5),'2_相手を置く'!A10&amp;CHAR(10),"")&amp;IF(AND('2_相手を置く'!D11=4,'2_相手を置く'!E11=5),'2_相手を置く'!A11&amp;CHAR(10),"")&amp;IF(AND('2_相手を置く'!D12=4,'2_相手を置く'!E12=5),'2_相手を置く'!A12&amp;CHAR(10),"")</f>
        <v/>
      </c>
      <c r="F5" s="11">
        <f>IF(AND('2_相手を置く'!D5=5,'2_相手を置く'!E5=5),'2_相手を置く'!A5&amp;CHAR(10),"")&amp;IF(AND('2_相手を置く'!D6=5,'2_相手を置く'!E6=5),'2_相手を置く'!A6&amp;CHAR(10),"")&amp;IF(AND('2_相手を置く'!D7=5,'2_相手を置く'!E7=5),'2_相手を置く'!A7&amp;CHAR(10),"")&amp;IF(AND('2_相手を置く'!D8=5,'2_相手を置く'!E8=5),'2_相手を置く'!A8&amp;CHAR(10),"")&amp;IF(AND('2_相手を置く'!D9=5,'2_相手を置く'!E9=5),'2_相手を置く'!A9&amp;CHAR(10),"")&amp;IF(AND('2_相手を置く'!D10=5,'2_相手を置く'!E10=5),'2_相手を置く'!A10&amp;CHAR(10),"")&amp;IF(AND('2_相手を置く'!D11=5,'2_相手を置く'!E11=5),'2_相手を置く'!A11&amp;CHAR(10),"")&amp;IF(AND('2_相手を置く'!D12=5,'2_相手を置く'!E12=5),'2_相手を置く'!A12&amp;CHAR(10),"")</f>
        <v/>
      </c>
    </row>
    <row r="6" ht="62" customHeight="1">
      <c r="A6" s="7" t="n">
        <v>4</v>
      </c>
      <c r="B6" s="14">
        <f>IF(AND('2_相手を置く'!D5=1,'2_相手を置く'!E5=4),'2_相手を置く'!A5&amp;CHAR(10),"")&amp;IF(AND('2_相手を置く'!D6=1,'2_相手を置く'!E6=4),'2_相手を置く'!A6&amp;CHAR(10),"")&amp;IF(AND('2_相手を置く'!D7=1,'2_相手を置く'!E7=4),'2_相手を置く'!A7&amp;CHAR(10),"")&amp;IF(AND('2_相手を置く'!D8=1,'2_相手を置く'!E8=4),'2_相手を置く'!A8&amp;CHAR(10),"")&amp;IF(AND('2_相手を置く'!D9=1,'2_相手を置く'!E9=4),'2_相手を置く'!A9&amp;CHAR(10),"")&amp;IF(AND('2_相手を置く'!D10=1,'2_相手を置く'!E10=4),'2_相手を置く'!A10&amp;CHAR(10),"")&amp;IF(AND('2_相手を置く'!D11=1,'2_相手を置く'!E11=4),'2_相手を置く'!A11&amp;CHAR(10),"")&amp;IF(AND('2_相手を置く'!D12=1,'2_相手を置く'!E12=4),'2_相手を置く'!A12&amp;CHAR(10),"")</f>
        <v/>
      </c>
      <c r="C6" s="11">
        <f>IF(AND('2_相手を置く'!D5=2,'2_相手を置く'!E5=4),'2_相手を置く'!A5&amp;CHAR(10),"")&amp;IF(AND('2_相手を置く'!D6=2,'2_相手を置く'!E6=4),'2_相手を置く'!A6&amp;CHAR(10),"")&amp;IF(AND('2_相手を置く'!D7=2,'2_相手を置く'!E7=4),'2_相手を置く'!A7&amp;CHAR(10),"")&amp;IF(AND('2_相手を置く'!D8=2,'2_相手を置く'!E8=4),'2_相手を置く'!A8&amp;CHAR(10),"")&amp;IF(AND('2_相手を置く'!D9=2,'2_相手を置く'!E9=4),'2_相手を置く'!A9&amp;CHAR(10),"")&amp;IF(AND('2_相手を置く'!D10=2,'2_相手を置く'!E10=4),'2_相手を置く'!A10&amp;CHAR(10),"")&amp;IF(AND('2_相手を置く'!D11=2,'2_相手を置く'!E11=4),'2_相手を置く'!A11&amp;CHAR(10),"")&amp;IF(AND('2_相手を置く'!D12=2,'2_相手を置く'!E12=4),'2_相手を置く'!A12&amp;CHAR(10),"")</f>
        <v/>
      </c>
      <c r="D6" s="14">
        <f>IF(AND('2_相手を置く'!D5=3,'2_相手を置く'!E5=4),'2_相手を置く'!A5&amp;CHAR(10),"")&amp;IF(AND('2_相手を置く'!D6=3,'2_相手を置く'!E6=4),'2_相手を置く'!A6&amp;CHAR(10),"")&amp;IF(AND('2_相手を置く'!D7=3,'2_相手を置く'!E7=4),'2_相手を置く'!A7&amp;CHAR(10),"")&amp;IF(AND('2_相手を置く'!D8=3,'2_相手を置く'!E8=4),'2_相手を置く'!A8&amp;CHAR(10),"")&amp;IF(AND('2_相手を置く'!D9=3,'2_相手を置く'!E9=4),'2_相手を置く'!A9&amp;CHAR(10),"")&amp;IF(AND('2_相手を置く'!D10=3,'2_相手を置く'!E10=4),'2_相手を置く'!A10&amp;CHAR(10),"")&amp;IF(AND('2_相手を置く'!D11=3,'2_相手を置く'!E11=4),'2_相手を置く'!A11&amp;CHAR(10),"")&amp;IF(AND('2_相手を置く'!D12=3,'2_相手を置く'!E12=4),'2_相手を置く'!A12&amp;CHAR(10),"")</f>
        <v/>
      </c>
      <c r="E6" s="11">
        <f>IF(AND('2_相手を置く'!D5=4,'2_相手を置く'!E5=4),'2_相手を置く'!A5&amp;CHAR(10),"")&amp;IF(AND('2_相手を置く'!D6=4,'2_相手を置く'!E6=4),'2_相手を置く'!A6&amp;CHAR(10),"")&amp;IF(AND('2_相手を置く'!D7=4,'2_相手を置く'!E7=4),'2_相手を置く'!A7&amp;CHAR(10),"")&amp;IF(AND('2_相手を置く'!D8=4,'2_相手を置く'!E8=4),'2_相手を置く'!A8&amp;CHAR(10),"")&amp;IF(AND('2_相手を置く'!D9=4,'2_相手を置く'!E9=4),'2_相手を置く'!A9&amp;CHAR(10),"")&amp;IF(AND('2_相手を置く'!D10=4,'2_相手を置く'!E10=4),'2_相手を置く'!A10&amp;CHAR(10),"")&amp;IF(AND('2_相手を置く'!D11=4,'2_相手を置く'!E11=4),'2_相手を置く'!A11&amp;CHAR(10),"")&amp;IF(AND('2_相手を置く'!D12=4,'2_相手を置く'!E12=4),'2_相手を置く'!A12&amp;CHAR(10),"")</f>
        <v/>
      </c>
      <c r="F6" s="14">
        <f>IF(AND('2_相手を置く'!D5=5,'2_相手を置く'!E5=4),'2_相手を置く'!A5&amp;CHAR(10),"")&amp;IF(AND('2_相手を置く'!D6=5,'2_相手を置く'!E6=4),'2_相手を置く'!A6&amp;CHAR(10),"")&amp;IF(AND('2_相手を置く'!D7=5,'2_相手を置く'!E7=4),'2_相手を置く'!A7&amp;CHAR(10),"")&amp;IF(AND('2_相手を置く'!D8=5,'2_相手を置く'!E8=4),'2_相手を置く'!A8&amp;CHAR(10),"")&amp;IF(AND('2_相手を置く'!D9=5,'2_相手を置く'!E9=4),'2_相手を置く'!A9&amp;CHAR(10),"")&amp;IF(AND('2_相手を置く'!D10=5,'2_相手を置く'!E10=4),'2_相手を置く'!A10&amp;CHAR(10),"")&amp;IF(AND('2_相手を置く'!D11=5,'2_相手を置く'!E11=4),'2_相手を置く'!A11&amp;CHAR(10),"")&amp;IF(AND('2_相手を置く'!D12=5,'2_相手を置く'!E12=4),'2_相手を置く'!A12&amp;CHAR(10),"")</f>
        <v/>
      </c>
    </row>
    <row r="7" ht="62" customHeight="1">
      <c r="A7" s="7" t="n">
        <v>3</v>
      </c>
      <c r="B7" s="11">
        <f>IF(AND('2_相手を置く'!D5=1,'2_相手を置く'!E5=3),'2_相手を置く'!A5&amp;CHAR(10),"")&amp;IF(AND('2_相手を置く'!D6=1,'2_相手を置く'!E6=3),'2_相手を置く'!A6&amp;CHAR(10),"")&amp;IF(AND('2_相手を置く'!D7=1,'2_相手を置く'!E7=3),'2_相手を置く'!A7&amp;CHAR(10),"")&amp;IF(AND('2_相手を置く'!D8=1,'2_相手を置く'!E8=3),'2_相手を置く'!A8&amp;CHAR(10),"")&amp;IF(AND('2_相手を置く'!D9=1,'2_相手を置く'!E9=3),'2_相手を置く'!A9&amp;CHAR(10),"")&amp;IF(AND('2_相手を置く'!D10=1,'2_相手を置く'!E10=3),'2_相手を置く'!A10&amp;CHAR(10),"")&amp;IF(AND('2_相手を置く'!D11=1,'2_相手を置く'!E11=3),'2_相手を置く'!A11&amp;CHAR(10),"")&amp;IF(AND('2_相手を置く'!D12=1,'2_相手を置く'!E12=3),'2_相手を置く'!A12&amp;CHAR(10),"")</f>
        <v/>
      </c>
      <c r="C7" s="14">
        <f>IF(AND('2_相手を置く'!D5=2,'2_相手を置く'!E5=3),'2_相手を置く'!A5&amp;CHAR(10),"")&amp;IF(AND('2_相手を置く'!D6=2,'2_相手を置く'!E6=3),'2_相手を置く'!A6&amp;CHAR(10),"")&amp;IF(AND('2_相手を置く'!D7=2,'2_相手を置く'!E7=3),'2_相手を置く'!A7&amp;CHAR(10),"")&amp;IF(AND('2_相手を置く'!D8=2,'2_相手を置く'!E8=3),'2_相手を置く'!A8&amp;CHAR(10),"")&amp;IF(AND('2_相手を置く'!D9=2,'2_相手を置く'!E9=3),'2_相手を置く'!A9&amp;CHAR(10),"")&amp;IF(AND('2_相手を置く'!D10=2,'2_相手を置く'!E10=3),'2_相手を置く'!A10&amp;CHAR(10),"")&amp;IF(AND('2_相手を置く'!D11=2,'2_相手を置く'!E11=3),'2_相手を置く'!A11&amp;CHAR(10),"")&amp;IF(AND('2_相手を置く'!D12=2,'2_相手を置く'!E12=3),'2_相手を置く'!A12&amp;CHAR(10),"")</f>
        <v/>
      </c>
      <c r="D7" s="11">
        <f>IF(AND('2_相手を置く'!D5=3,'2_相手を置く'!E5=3),'2_相手を置く'!A5&amp;CHAR(10),"")&amp;IF(AND('2_相手を置く'!D6=3,'2_相手を置く'!E6=3),'2_相手を置く'!A6&amp;CHAR(10),"")&amp;IF(AND('2_相手を置く'!D7=3,'2_相手を置く'!E7=3),'2_相手を置く'!A7&amp;CHAR(10),"")&amp;IF(AND('2_相手を置く'!D8=3,'2_相手を置く'!E8=3),'2_相手を置く'!A8&amp;CHAR(10),"")&amp;IF(AND('2_相手を置く'!D9=3,'2_相手を置く'!E9=3),'2_相手を置く'!A9&amp;CHAR(10),"")&amp;IF(AND('2_相手を置く'!D10=3,'2_相手を置く'!E10=3),'2_相手を置く'!A10&amp;CHAR(10),"")&amp;IF(AND('2_相手を置く'!D11=3,'2_相手を置く'!E11=3),'2_相手を置く'!A11&amp;CHAR(10),"")&amp;IF(AND('2_相手を置く'!D12=3,'2_相手を置く'!E12=3),'2_相手を置く'!A12&amp;CHAR(10),"")</f>
        <v/>
      </c>
      <c r="E7" s="14">
        <f>IF(AND('2_相手を置く'!D5=4,'2_相手を置く'!E5=3),'2_相手を置く'!A5&amp;CHAR(10),"")&amp;IF(AND('2_相手を置く'!D6=4,'2_相手を置く'!E6=3),'2_相手を置く'!A6&amp;CHAR(10),"")&amp;IF(AND('2_相手を置く'!D7=4,'2_相手を置く'!E7=3),'2_相手を置く'!A7&amp;CHAR(10),"")&amp;IF(AND('2_相手を置く'!D8=4,'2_相手を置く'!E8=3),'2_相手を置く'!A8&amp;CHAR(10),"")&amp;IF(AND('2_相手を置く'!D9=4,'2_相手を置く'!E9=3),'2_相手を置く'!A9&amp;CHAR(10),"")&amp;IF(AND('2_相手を置く'!D10=4,'2_相手を置く'!E10=3),'2_相手を置く'!A10&amp;CHAR(10),"")&amp;IF(AND('2_相手を置く'!D11=4,'2_相手を置く'!E11=3),'2_相手を置く'!A11&amp;CHAR(10),"")&amp;IF(AND('2_相手を置く'!D12=4,'2_相手を置く'!E12=3),'2_相手を置く'!A12&amp;CHAR(10),"")</f>
        <v/>
      </c>
      <c r="F7" s="11">
        <f>IF(AND('2_相手を置く'!D5=5,'2_相手を置く'!E5=3),'2_相手を置く'!A5&amp;CHAR(10),"")&amp;IF(AND('2_相手を置く'!D6=5,'2_相手を置く'!E6=3),'2_相手を置く'!A6&amp;CHAR(10),"")&amp;IF(AND('2_相手を置く'!D7=5,'2_相手を置く'!E7=3),'2_相手を置く'!A7&amp;CHAR(10),"")&amp;IF(AND('2_相手を置く'!D8=5,'2_相手を置く'!E8=3),'2_相手を置く'!A8&amp;CHAR(10),"")&amp;IF(AND('2_相手を置く'!D9=5,'2_相手を置く'!E9=3),'2_相手を置く'!A9&amp;CHAR(10),"")&amp;IF(AND('2_相手を置く'!D10=5,'2_相手を置く'!E10=3),'2_相手を置く'!A10&amp;CHAR(10),"")&amp;IF(AND('2_相手を置く'!D11=5,'2_相手を置く'!E11=3),'2_相手を置く'!A11&amp;CHAR(10),"")&amp;IF(AND('2_相手を置く'!D12=5,'2_相手を置く'!E12=3),'2_相手を置く'!A12&amp;CHAR(10),"")</f>
        <v/>
      </c>
    </row>
    <row r="8" ht="62" customHeight="1">
      <c r="A8" s="7" t="n">
        <v>2</v>
      </c>
      <c r="B8" s="14">
        <f>IF(AND('2_相手を置く'!D5=1,'2_相手を置く'!E5=2),'2_相手を置く'!A5&amp;CHAR(10),"")&amp;IF(AND('2_相手を置く'!D6=1,'2_相手を置く'!E6=2),'2_相手を置く'!A6&amp;CHAR(10),"")&amp;IF(AND('2_相手を置く'!D7=1,'2_相手を置く'!E7=2),'2_相手を置く'!A7&amp;CHAR(10),"")&amp;IF(AND('2_相手を置く'!D8=1,'2_相手を置く'!E8=2),'2_相手を置く'!A8&amp;CHAR(10),"")&amp;IF(AND('2_相手を置く'!D9=1,'2_相手を置く'!E9=2),'2_相手を置く'!A9&amp;CHAR(10),"")&amp;IF(AND('2_相手を置く'!D10=1,'2_相手を置く'!E10=2),'2_相手を置く'!A10&amp;CHAR(10),"")&amp;IF(AND('2_相手を置く'!D11=1,'2_相手を置く'!E11=2),'2_相手を置く'!A11&amp;CHAR(10),"")&amp;IF(AND('2_相手を置く'!D12=1,'2_相手を置く'!E12=2),'2_相手を置く'!A12&amp;CHAR(10),"")</f>
        <v/>
      </c>
      <c r="C8" s="11">
        <f>IF(AND('2_相手を置く'!D5=2,'2_相手を置く'!E5=2),'2_相手を置く'!A5&amp;CHAR(10),"")&amp;IF(AND('2_相手を置く'!D6=2,'2_相手を置く'!E6=2),'2_相手を置く'!A6&amp;CHAR(10),"")&amp;IF(AND('2_相手を置く'!D7=2,'2_相手を置く'!E7=2),'2_相手を置く'!A7&amp;CHAR(10),"")&amp;IF(AND('2_相手を置く'!D8=2,'2_相手を置く'!E8=2),'2_相手を置く'!A8&amp;CHAR(10),"")&amp;IF(AND('2_相手を置く'!D9=2,'2_相手を置く'!E9=2),'2_相手を置く'!A9&amp;CHAR(10),"")&amp;IF(AND('2_相手を置く'!D10=2,'2_相手を置く'!E10=2),'2_相手を置く'!A10&amp;CHAR(10),"")&amp;IF(AND('2_相手を置く'!D11=2,'2_相手を置く'!E11=2),'2_相手を置く'!A11&amp;CHAR(10),"")&amp;IF(AND('2_相手を置く'!D12=2,'2_相手を置く'!E12=2),'2_相手を置く'!A12&amp;CHAR(10),"")</f>
        <v/>
      </c>
      <c r="D8" s="14">
        <f>IF(AND('2_相手を置く'!D5=3,'2_相手を置く'!E5=2),'2_相手を置く'!A5&amp;CHAR(10),"")&amp;IF(AND('2_相手を置く'!D6=3,'2_相手を置く'!E6=2),'2_相手を置く'!A6&amp;CHAR(10),"")&amp;IF(AND('2_相手を置く'!D7=3,'2_相手を置く'!E7=2),'2_相手を置く'!A7&amp;CHAR(10),"")&amp;IF(AND('2_相手を置く'!D8=3,'2_相手を置く'!E8=2),'2_相手を置く'!A8&amp;CHAR(10),"")&amp;IF(AND('2_相手を置く'!D9=3,'2_相手を置く'!E9=2),'2_相手を置く'!A9&amp;CHAR(10),"")&amp;IF(AND('2_相手を置く'!D10=3,'2_相手を置く'!E10=2),'2_相手を置く'!A10&amp;CHAR(10),"")&amp;IF(AND('2_相手を置く'!D11=3,'2_相手を置く'!E11=2),'2_相手を置く'!A11&amp;CHAR(10),"")&amp;IF(AND('2_相手を置く'!D12=3,'2_相手を置く'!E12=2),'2_相手を置く'!A12&amp;CHAR(10),"")</f>
        <v/>
      </c>
      <c r="E8" s="11">
        <f>IF(AND('2_相手を置く'!D5=4,'2_相手を置く'!E5=2),'2_相手を置く'!A5&amp;CHAR(10),"")&amp;IF(AND('2_相手を置く'!D6=4,'2_相手を置く'!E6=2),'2_相手を置く'!A6&amp;CHAR(10),"")&amp;IF(AND('2_相手を置く'!D7=4,'2_相手を置く'!E7=2),'2_相手を置く'!A7&amp;CHAR(10),"")&amp;IF(AND('2_相手を置く'!D8=4,'2_相手を置く'!E8=2),'2_相手を置く'!A8&amp;CHAR(10),"")&amp;IF(AND('2_相手を置く'!D9=4,'2_相手を置く'!E9=2),'2_相手を置く'!A9&amp;CHAR(10),"")&amp;IF(AND('2_相手を置く'!D10=4,'2_相手を置く'!E10=2),'2_相手を置く'!A10&amp;CHAR(10),"")&amp;IF(AND('2_相手を置く'!D11=4,'2_相手を置く'!E11=2),'2_相手を置く'!A11&amp;CHAR(10),"")&amp;IF(AND('2_相手を置く'!D12=4,'2_相手を置く'!E12=2),'2_相手を置く'!A12&amp;CHAR(10),"")</f>
        <v/>
      </c>
      <c r="F8" s="14">
        <f>IF(AND('2_相手を置く'!D5=5,'2_相手を置く'!E5=2),'2_相手を置く'!A5&amp;CHAR(10),"")&amp;IF(AND('2_相手を置く'!D6=5,'2_相手を置く'!E6=2),'2_相手を置く'!A6&amp;CHAR(10),"")&amp;IF(AND('2_相手を置く'!D7=5,'2_相手を置く'!E7=2),'2_相手を置く'!A7&amp;CHAR(10),"")&amp;IF(AND('2_相手を置く'!D8=5,'2_相手を置く'!E8=2),'2_相手を置く'!A8&amp;CHAR(10),"")&amp;IF(AND('2_相手を置く'!D9=5,'2_相手を置く'!E9=2),'2_相手を置く'!A9&amp;CHAR(10),"")&amp;IF(AND('2_相手を置く'!D10=5,'2_相手を置く'!E10=2),'2_相手を置く'!A10&amp;CHAR(10),"")&amp;IF(AND('2_相手を置く'!D11=5,'2_相手を置く'!E11=2),'2_相手を置く'!A11&amp;CHAR(10),"")&amp;IF(AND('2_相手を置く'!D12=5,'2_相手を置く'!E12=2),'2_相手を置く'!A12&amp;CHAR(10),"")</f>
        <v/>
      </c>
    </row>
    <row r="9" ht="62" customHeight="1">
      <c r="A9" s="7" t="n">
        <v>1</v>
      </c>
      <c r="B9" s="11">
        <f>IF(AND('2_相手を置く'!D5=1,'2_相手を置く'!E5=1),'2_相手を置く'!A5&amp;CHAR(10),"")&amp;IF(AND('2_相手を置く'!D6=1,'2_相手を置く'!E6=1),'2_相手を置く'!A6&amp;CHAR(10),"")&amp;IF(AND('2_相手を置く'!D7=1,'2_相手を置く'!E7=1),'2_相手を置く'!A7&amp;CHAR(10),"")&amp;IF(AND('2_相手を置く'!D8=1,'2_相手を置く'!E8=1),'2_相手を置く'!A8&amp;CHAR(10),"")&amp;IF(AND('2_相手を置く'!D9=1,'2_相手を置く'!E9=1),'2_相手を置く'!A9&amp;CHAR(10),"")&amp;IF(AND('2_相手を置く'!D10=1,'2_相手を置く'!E10=1),'2_相手を置く'!A10&amp;CHAR(10),"")&amp;IF(AND('2_相手を置く'!D11=1,'2_相手を置く'!E11=1),'2_相手を置く'!A11&amp;CHAR(10),"")&amp;IF(AND('2_相手を置く'!D12=1,'2_相手を置く'!E12=1),'2_相手を置く'!A12&amp;CHAR(10),"")</f>
        <v/>
      </c>
      <c r="C9" s="14">
        <f>IF(AND('2_相手を置く'!D5=2,'2_相手を置く'!E5=1),'2_相手を置く'!A5&amp;CHAR(10),"")&amp;IF(AND('2_相手を置く'!D6=2,'2_相手を置く'!E6=1),'2_相手を置く'!A6&amp;CHAR(10),"")&amp;IF(AND('2_相手を置く'!D7=2,'2_相手を置く'!E7=1),'2_相手を置く'!A7&amp;CHAR(10),"")&amp;IF(AND('2_相手を置く'!D8=2,'2_相手を置く'!E8=1),'2_相手を置く'!A8&amp;CHAR(10),"")&amp;IF(AND('2_相手を置く'!D9=2,'2_相手を置く'!E9=1),'2_相手を置く'!A9&amp;CHAR(10),"")&amp;IF(AND('2_相手を置く'!D10=2,'2_相手を置く'!E10=1),'2_相手を置く'!A10&amp;CHAR(10),"")&amp;IF(AND('2_相手を置く'!D11=2,'2_相手を置く'!E11=1),'2_相手を置く'!A11&amp;CHAR(10),"")&amp;IF(AND('2_相手を置く'!D12=2,'2_相手を置く'!E12=1),'2_相手を置く'!A12&amp;CHAR(10),"")</f>
        <v/>
      </c>
      <c r="D9" s="11">
        <f>IF(AND('2_相手を置く'!D5=3,'2_相手を置く'!E5=1),'2_相手を置く'!A5&amp;CHAR(10),"")&amp;IF(AND('2_相手を置く'!D6=3,'2_相手を置く'!E6=1),'2_相手を置く'!A6&amp;CHAR(10),"")&amp;IF(AND('2_相手を置く'!D7=3,'2_相手を置く'!E7=1),'2_相手を置く'!A7&amp;CHAR(10),"")&amp;IF(AND('2_相手を置く'!D8=3,'2_相手を置く'!E8=1),'2_相手を置く'!A8&amp;CHAR(10),"")&amp;IF(AND('2_相手を置く'!D9=3,'2_相手を置く'!E9=1),'2_相手を置く'!A9&amp;CHAR(10),"")&amp;IF(AND('2_相手を置く'!D10=3,'2_相手を置く'!E10=1),'2_相手を置く'!A10&amp;CHAR(10),"")&amp;IF(AND('2_相手を置く'!D11=3,'2_相手を置く'!E11=1),'2_相手を置く'!A11&amp;CHAR(10),"")&amp;IF(AND('2_相手を置く'!D12=3,'2_相手を置く'!E12=1),'2_相手を置く'!A12&amp;CHAR(10),"")</f>
        <v/>
      </c>
      <c r="E9" s="14">
        <f>IF(AND('2_相手を置く'!D5=4,'2_相手を置く'!E5=1),'2_相手を置く'!A5&amp;CHAR(10),"")&amp;IF(AND('2_相手を置く'!D6=4,'2_相手を置く'!E6=1),'2_相手を置く'!A6&amp;CHAR(10),"")&amp;IF(AND('2_相手を置く'!D7=4,'2_相手を置く'!E7=1),'2_相手を置く'!A7&amp;CHAR(10),"")&amp;IF(AND('2_相手を置く'!D8=4,'2_相手を置く'!E8=1),'2_相手を置く'!A8&amp;CHAR(10),"")&amp;IF(AND('2_相手を置く'!D9=4,'2_相手を置く'!E9=1),'2_相手を置く'!A9&amp;CHAR(10),"")&amp;IF(AND('2_相手を置く'!D10=4,'2_相手を置く'!E10=1),'2_相手を置く'!A10&amp;CHAR(10),"")&amp;IF(AND('2_相手を置く'!D11=4,'2_相手を置く'!E11=1),'2_相手を置く'!A11&amp;CHAR(10),"")&amp;IF(AND('2_相手を置く'!D12=4,'2_相手を置く'!E12=1),'2_相手を置く'!A12&amp;CHAR(10),"")</f>
        <v/>
      </c>
      <c r="F9" s="11">
        <f>IF(AND('2_相手を置く'!D5=5,'2_相手を置く'!E5=1),'2_相手を置く'!A5&amp;CHAR(10),"")&amp;IF(AND('2_相手を置く'!D6=5,'2_相手を置く'!E6=1),'2_相手を置く'!A6&amp;CHAR(10),"")&amp;IF(AND('2_相手を置く'!D7=5,'2_相手を置く'!E7=1),'2_相手を置く'!A7&amp;CHAR(10),"")&amp;IF(AND('2_相手を置く'!D8=5,'2_相手を置く'!E8=1),'2_相手を置く'!A8&amp;CHAR(10),"")&amp;IF(AND('2_相手を置く'!D9=5,'2_相手を置く'!E9=1),'2_相手を置く'!A9&amp;CHAR(10),"")&amp;IF(AND('2_相手を置く'!D10=5,'2_相手を置く'!E10=1),'2_相手を置く'!A10&amp;CHAR(10),"")&amp;IF(AND('2_相手を置く'!D11=5,'2_相手を置く'!E11=1),'2_相手を置く'!A11&amp;CHAR(10),"")&amp;IF(AND('2_相手を置く'!D12=5,'2_相手を置く'!E12=1),'2_相手を置く'!A12&amp;CHAR(10),"")</f>
        <v/>
      </c>
    </row>
    <row r="10">
      <c r="A10" s="15" t="inlineStr"/>
      <c r="B10" s="7" t="n">
        <v>1</v>
      </c>
      <c r="C10" s="7" t="n">
        <v>2</v>
      </c>
      <c r="D10" s="7" t="n">
        <v>3</v>
      </c>
      <c r="E10" s="7" t="n">
        <v>4</v>
      </c>
      <c r="F10" s="7" t="n">
        <v>5</v>
      </c>
    </row>
    <row r="11" ht="24" customHeight="1">
      <c r="B11" s="8">
        <f>IF('1_軸を選ぶ'!B16="","",'1_軸を選ぶ'!B16&amp;"（左＝"&amp;'1_軸を選ぶ'!C16&amp;"／右＝"&amp;'1_軸を選ぶ'!D16&amp;"）")</f>
        <v/>
      </c>
    </row>
    <row r="12" ht="48" customHeight="1">
      <c r="A12" s="6" t="inlineStr">
        <is>
          <t>空いているマスが、空いている場所の候補。空いている理由が「その条件を求めるお客さんがいるのに、まだ誰も応えていない」のか「応えるのに手間や費用がかかり、まだ誰もやっていない」のか「その条件を求めるお客さんがそもそもいない」のかは、シート「4_空いている場所を確かめる」で記録に当てて分ける。</t>
        </is>
      </c>
    </row>
  </sheetData>
  <mergeCells count="5">
    <mergeCell ref="B4:F4"/>
    <mergeCell ref="A1:G1"/>
    <mergeCell ref="B11:F11"/>
    <mergeCell ref="A12:G12"/>
    <mergeCell ref="A2:G2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8" customWidth="1" min="3" max="3"/>
    <col width="16" customWidth="1" min="4" max="4"/>
    <col width="26" customWidth="1" min="5" max="5"/>
    <col width="26" customWidth="1" min="6" max="6"/>
    <col width="4" customWidth="1" min="7" max="7"/>
  </cols>
  <sheetData>
    <row r="1" ht="30" customHeight="1">
      <c r="A1" s="1" t="inlineStr">
        <is>
          <t>空いている場所を確かめる</t>
        </is>
      </c>
    </row>
    <row r="2" ht="32" customHeight="1">
      <c r="A2" s="6" t="inlineStr">
        <is>
          <t>マップで空いている場所ごとに、その場所の条件を書き、その条件を求めたお客さんが、問い合わせや失注の記録にいたかを書く。いなければ、いまの記録からは狙う理由が見つからない（問い合わせてこなかっただけのこともあるので、迷うときは比べた相手に決めたお客さんに聞く）</t>
        </is>
      </c>
    </row>
    <row r="3"/>
    <row r="4" ht="40" customHeight="1">
      <c r="A4" s="7" t="inlineStr">
        <is>
          <t>空いている場所（マスの位置）</t>
        </is>
      </c>
      <c r="B4" s="7" t="inlineStr">
        <is>
          <t>その場所の条件</t>
        </is>
      </c>
      <c r="C4" s="7" t="inlineStr">
        <is>
          <t>記録にいたお客さん</t>
        </is>
      </c>
      <c r="D4" s="7" t="inlineStr">
        <is>
          <t>件数</t>
        </is>
      </c>
      <c r="E4" s="7" t="inlineStr">
        <is>
          <t>確かめること</t>
        </is>
      </c>
      <c r="F4" s="8" t="inlineStr">
        <is>
          <t>決めること</t>
        </is>
      </c>
    </row>
    <row r="5" ht="64" customHeight="1">
      <c r="A5" s="9" t="n"/>
      <c r="B5" s="9" t="n"/>
      <c r="C5" s="9" t="n"/>
      <c r="D5" s="10" t="n"/>
      <c r="E5" s="9" t="n"/>
      <c r="F5" s="9" t="n"/>
    </row>
    <row r="6" ht="64" customHeight="1">
      <c r="A6" s="9" t="n"/>
      <c r="B6" s="9" t="n"/>
      <c r="C6" s="9" t="n"/>
      <c r="D6" s="10" t="n"/>
      <c r="E6" s="9" t="n"/>
      <c r="F6" s="9" t="n"/>
    </row>
    <row r="7" ht="64" customHeight="1">
      <c r="A7" s="9" t="n"/>
      <c r="B7" s="9" t="n"/>
      <c r="C7" s="9" t="n"/>
      <c r="D7" s="10" t="n"/>
      <c r="E7" s="9" t="n"/>
      <c r="F7" s="9" t="n"/>
    </row>
    <row r="8" ht="64" customHeight="1">
      <c r="A8" s="9" t="n"/>
      <c r="B8" s="9" t="n"/>
      <c r="C8" s="9" t="n"/>
      <c r="D8" s="10" t="n"/>
      <c r="E8" s="9" t="n"/>
      <c r="F8" s="9" t="n"/>
    </row>
    <row r="9" ht="32" customHeight="1">
      <c r="A9" s="6" t="inlineStr">
        <is>
          <t>記録で確かめるのは経営者、記録で分からないこと（見積もりをいつまでに欲しかったかなど）をお客さんに聞くのは営業の担当者。推測で置いた相手の位置しだいで空いて見える場所は、先にその相手の位置を確かめる。</t>
        </is>
      </c>
    </row>
  </sheetData>
  <mergeCells count="3">
    <mergeCell ref="A2:F2"/>
    <mergeCell ref="A1:F1"/>
    <mergeCell ref="A9:F9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0"/>
  </sheetPr>
  <dimension ref="A1:G5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8" customWidth="1" min="3" max="3"/>
    <col width="16" customWidth="1" min="4" max="4"/>
    <col width="26" customWidth="1" min="5" max="5"/>
    <col width="26" customWidth="1" min="6" max="6"/>
    <col width="4" customWidth="1" min="7" max="7"/>
  </cols>
  <sheetData>
    <row r="1" ht="30" customHeight="1">
      <c r="A1" s="1" t="inlineStr">
        <is>
          <t>軸を選ぶ（記入例）</t>
        </is>
      </c>
    </row>
    <row r="2" ht="32" customHeight="1">
      <c r="A2" s="6" t="inlineStr">
        <is>
          <t>最近の受注と失注の決め手（お客さんが頼む先を決めた理由）を1行に1つ書き、受注と失注のそれぞれで何件に出たかを書く。何度も出てきて（目安は2件以上）、互いに関係の薄い2つを、横軸と縦軸にする</t>
        </is>
      </c>
    </row>
    <row r="3"/>
    <row r="4" ht="40" customHeight="1">
      <c r="A4" s="7" t="inlineStr">
        <is>
          <t>決め手</t>
        </is>
      </c>
      <c r="B4" s="7" t="inlineStr">
        <is>
          <t>受注で出た件数</t>
        </is>
      </c>
      <c r="C4" s="7" t="inlineStr">
        <is>
          <t>失注で出た件数</t>
        </is>
      </c>
      <c r="D4" s="7" t="inlineStr">
        <is>
          <t>合計</t>
        </is>
      </c>
      <c r="E4" s="7" t="inlineStr">
        <is>
          <t>ほかの決め手と一緒に動くか</t>
        </is>
      </c>
      <c r="F4" s="8" t="inlineStr">
        <is>
          <t>軸にするか</t>
        </is>
      </c>
    </row>
    <row r="5" ht="26" customHeight="1">
      <c r="A5" s="9" t="inlineStr">
        <is>
          <t>見積もりがその日のうちに届く</t>
        </is>
      </c>
      <c r="B5" s="10" t="n">
        <v>2</v>
      </c>
      <c r="C5" s="10" t="n">
        <v>0</v>
      </c>
      <c r="D5" s="11">
        <f>IF(COUNT(B5:C5)=0,"",SUM(B5:C5))</f>
        <v/>
      </c>
      <c r="E5" s="9" t="inlineStr">
        <is>
          <t>動きにくい</t>
        </is>
      </c>
      <c r="F5" s="12" t="inlineStr">
        <is>
          <t>横軸</t>
        </is>
      </c>
    </row>
    <row r="6" ht="26" customHeight="1">
      <c r="A6" s="9" t="inlineStr">
        <is>
          <t>表面処理まで、まとめて頼める</t>
        </is>
      </c>
      <c r="B6" s="10" t="n">
        <v>0</v>
      </c>
      <c r="C6" s="10" t="n">
        <v>2</v>
      </c>
      <c r="D6" s="11">
        <f>IF(COUNT(B6:C6)=0,"",SUM(B6:C6))</f>
        <v/>
      </c>
      <c r="E6" s="9" t="inlineStr">
        <is>
          <t>動きにくい</t>
        </is>
      </c>
      <c r="F6" s="12" t="inlineStr">
        <is>
          <t>縦軸</t>
        </is>
      </c>
    </row>
    <row r="7" ht="36" customHeight="1">
      <c r="A7" s="9" t="inlineStr">
        <is>
          <t>価格が安い</t>
        </is>
      </c>
      <c r="B7" s="10" t="n">
        <v>0</v>
      </c>
      <c r="C7" s="10" t="n">
        <v>1</v>
      </c>
      <c r="D7" s="11">
        <f>IF(COUNT(B7:C7)=0,"",SUM(B7:C7))</f>
        <v/>
      </c>
      <c r="E7" s="9" t="n"/>
      <c r="F7" s="12" t="inlineStr">
        <is>
          <t>軸にしない（値下げしなくても選ばれるかで確かめる）</t>
        </is>
      </c>
    </row>
    <row r="8" ht="26" customHeight="1">
      <c r="A8" s="9" t="inlineStr">
        <is>
          <t>1個から受けてくれる</t>
        </is>
      </c>
      <c r="B8" s="10" t="n">
        <v>1</v>
      </c>
      <c r="C8" s="10" t="n">
        <v>0</v>
      </c>
      <c r="D8" s="11">
        <f>IF(COUNT(B8:C8)=0,"",SUM(B8:C8))</f>
        <v/>
      </c>
      <c r="E8" s="9" t="n"/>
      <c r="F8" s="12" t="n"/>
    </row>
    <row r="9" ht="26" customHeight="1">
      <c r="A9" s="9" t="inlineStr">
        <is>
          <t>工場が近く、すぐ来てくれる</t>
        </is>
      </c>
      <c r="B9" s="10" t="n">
        <v>1</v>
      </c>
      <c r="C9" s="10" t="n">
        <v>0</v>
      </c>
      <c r="D9" s="11">
        <f>IF(COUNT(B9:C9)=0,"",SUM(B9:C9))</f>
        <v/>
      </c>
      <c r="E9" s="9" t="n"/>
      <c r="F9" s="12" t="n"/>
    </row>
    <row r="10" ht="26" customHeight="1">
      <c r="A10" s="9" t="n"/>
      <c r="B10" s="10" t="n"/>
      <c r="C10" s="10" t="n"/>
      <c r="D10" s="11">
        <f>IF(COUNT(B10:C10)=0,"",SUM(B10:C10))</f>
        <v/>
      </c>
      <c r="E10" s="9" t="n"/>
      <c r="F10" s="12" t="n"/>
    </row>
    <row r="11" ht="26" customHeight="1">
      <c r="A11" s="9" t="n"/>
      <c r="B11" s="10" t="n"/>
      <c r="C11" s="10" t="n"/>
      <c r="D11" s="11">
        <f>IF(COUNT(B11:C11)=0,"",SUM(B11:C11))</f>
        <v/>
      </c>
      <c r="E11" s="9" t="n"/>
      <c r="F11" s="12" t="n"/>
    </row>
    <row r="12" ht="26" customHeight="1">
      <c r="A12" s="9" t="n"/>
      <c r="B12" s="10" t="n"/>
      <c r="C12" s="10" t="n"/>
      <c r="D12" s="11">
        <f>IF(COUNT(B12:C12)=0,"",SUM(B12:C12))</f>
        <v/>
      </c>
      <c r="E12" s="9" t="n"/>
      <c r="F12" s="12" t="n"/>
    </row>
    <row r="13" ht="32" customHeight="1">
      <c r="A13" s="6" t="inlineStr">
        <is>
          <t>決め手は、KSFのテンプレートの「2_決め手を数える」から写せる。1件の決め手も消さずに残す。価格を軸にするかは、自社が値段で戦うつもりがあるかで決める（値下げしなくても選ばれるかは、3C分析の記事で確かめる）。架空の部品加工会社の例です。実在の会社の記録や数字ではありません。</t>
        </is>
      </c>
    </row>
    <row r="14"/>
    <row r="15" ht="24" customHeight="1">
      <c r="B15" s="7" t="inlineStr">
        <is>
          <t>軸の名前</t>
        </is>
      </c>
      <c r="C15" s="7" t="inlineStr">
        <is>
          <t>左端（下端）</t>
        </is>
      </c>
      <c r="D15" s="7" t="inlineStr">
        <is>
          <t>右端（上端）</t>
        </is>
      </c>
    </row>
    <row r="16" ht="30" customHeight="1">
      <c r="A16" s="8" t="inlineStr">
        <is>
          <t>横軸</t>
        </is>
      </c>
      <c r="B16" s="9" t="inlineStr">
        <is>
          <t>見積もりの速さ</t>
        </is>
      </c>
      <c r="C16" s="9" t="inlineStr">
        <is>
          <t>遅い</t>
        </is>
      </c>
      <c r="D16" s="9" t="inlineStr">
        <is>
          <t>速い</t>
        </is>
      </c>
    </row>
    <row r="17" ht="30" customHeight="1">
      <c r="A17" s="8" t="inlineStr">
        <is>
          <t>縦軸</t>
        </is>
      </c>
      <c r="B17" s="9" t="inlineStr">
        <is>
          <t>まとめて頼める範囲</t>
        </is>
      </c>
      <c r="C17" s="9" t="inlineStr">
        <is>
          <t>加工だけ</t>
        </is>
      </c>
      <c r="D17" s="9" t="inlineStr">
        <is>
          <t>表面処理まで</t>
        </is>
      </c>
    </row>
    <row r="18"/>
    <row r="19" ht="30" customHeight="1">
      <c r="A19" s="1" t="inlineStr">
        <is>
          <t>相手を置く（記入例）</t>
        </is>
      </c>
    </row>
    <row r="20" ht="32" customHeight="1">
      <c r="A20" s="6" t="inlineStr">
        <is>
          <t>見積もりで実際に比べられた相手を書く。会社名が分からなければ、どんな会社か（例：表面処理まで受ける加工会社）で書く。位置は1〜5で書く（1＝左端・下端、5＝右端・上端）。自社の位置は、自分の思いではなく、受注の決め手と失注の理由で置く</t>
        </is>
      </c>
    </row>
    <row r="21"/>
    <row r="22" ht="40" customHeight="1">
      <c r="A22" s="7" t="inlineStr">
        <is>
          <t>相手（会社名か、どんな会社か）</t>
        </is>
      </c>
      <c r="B22" s="7" t="inlineStr">
        <is>
          <t>どの案件で比べられたか</t>
        </is>
      </c>
      <c r="C22" s="7" t="inlineStr">
        <is>
          <t>その相手に決まった理由</t>
        </is>
      </c>
      <c r="D22" s="7" t="inlineStr">
        <is>
          <t>横軸の位置（1〜5）</t>
        </is>
      </c>
      <c r="E22" s="7" t="inlineStr">
        <is>
          <t>縦軸の位置（1〜5）</t>
        </is>
      </c>
      <c r="F22" s="7" t="inlineStr">
        <is>
          <t>根拠（記録・聞いた・調べた・推測）</t>
        </is>
      </c>
    </row>
    <row r="23" ht="36" customHeight="1">
      <c r="A23" s="13" t="inlineStr">
        <is>
          <t>自社</t>
        </is>
      </c>
      <c r="B23" s="9" t="inlineStr">
        <is>
          <t>—</t>
        </is>
      </c>
      <c r="C23" s="9" t="inlineStr">
        <is>
          <t>—</t>
        </is>
      </c>
      <c r="D23" s="10" t="n">
        <v>4</v>
      </c>
      <c r="E23" s="10" t="n">
        <v>1</v>
      </c>
      <c r="F23" s="9" t="inlineStr">
        <is>
          <t>記録（受注①②の決め手・失注②③の理由）</t>
        </is>
      </c>
    </row>
    <row r="24" ht="70" customHeight="1">
      <c r="A24" s="9" t="inlineStr">
        <is>
          <t>ネットの試作サービス</t>
        </is>
      </c>
      <c r="B24" s="9" t="inlineStr">
        <is>
          <t>失注①</t>
        </is>
      </c>
      <c r="C24" s="9" t="inlineStr">
        <is>
          <t>価格が安かった</t>
        </is>
      </c>
      <c r="D24" s="10" t="n">
        <v>5</v>
      </c>
      <c r="E24" s="10" t="n">
        <v>1</v>
      </c>
      <c r="F24" s="9" t="inlineStr">
        <is>
          <t>相手は聞いた（失注①のお客さん）・速さは調べた（相手のホームページ）・範囲は推測</t>
        </is>
      </c>
    </row>
    <row r="25" ht="54" customHeight="1">
      <c r="A25" s="9" t="inlineStr">
        <is>
          <t>表面処理まで受ける加工会社</t>
        </is>
      </c>
      <c r="B25" s="9" t="inlineStr">
        <is>
          <t>失注②・③</t>
        </is>
      </c>
      <c r="C25" s="9" t="inlineStr">
        <is>
          <t>表面処理まで、まとめて頼めた</t>
        </is>
      </c>
      <c r="D25" s="10" t="n">
        <v>3</v>
      </c>
      <c r="E25" s="10" t="n">
        <v>5</v>
      </c>
      <c r="F25" s="9" t="inlineStr">
        <is>
          <t>範囲は記録・速さは推測（不明なので真ん中に仮に置いた。次に聞く）</t>
        </is>
      </c>
    </row>
    <row r="26" ht="36" customHeight="1">
      <c r="A26" s="9" t="n"/>
      <c r="B26" s="9" t="n"/>
      <c r="C26" s="9" t="n"/>
      <c r="D26" s="10" t="n"/>
      <c r="E26" s="10" t="n"/>
      <c r="F26" s="9" t="n"/>
    </row>
    <row r="27" ht="36" customHeight="1">
      <c r="A27" s="9" t="n"/>
      <c r="B27" s="9" t="n"/>
      <c r="C27" s="9" t="n"/>
      <c r="D27" s="10" t="n"/>
      <c r="E27" s="10" t="n"/>
      <c r="F27" s="9" t="n"/>
    </row>
    <row r="28" ht="36" customHeight="1">
      <c r="A28" s="9" t="n"/>
      <c r="B28" s="9" t="n"/>
      <c r="C28" s="9" t="n"/>
      <c r="D28" s="10" t="n"/>
      <c r="E28" s="10" t="n"/>
      <c r="F28" s="9" t="n"/>
    </row>
    <row r="29" ht="36" customHeight="1">
      <c r="A29" s="9" t="n"/>
      <c r="B29" s="9" t="n"/>
      <c r="C29" s="9" t="n"/>
      <c r="D29" s="10" t="n"/>
      <c r="E29" s="10" t="n"/>
      <c r="F29" s="9" t="n"/>
    </row>
    <row r="30" ht="36" customHeight="1">
      <c r="A30" s="9" t="n"/>
      <c r="B30" s="9" t="n"/>
      <c r="C30" s="9" t="n"/>
      <c r="D30" s="10" t="n"/>
      <c r="E30" s="10" t="n"/>
      <c r="F30" s="9" t="n"/>
    </row>
    <row r="31" ht="32" customHeight="1">
      <c r="A31" s="6" t="inlineStr">
        <is>
          <t>相手と、その相手に決まった理由は、お客さんの記録の表（CRMのテンプレート）の「比べた相手」「決め手・失注の理由」の列から拾う。推測で置いた位置は、次に比べられたときに聞いて確かめ、分かったら置き直す。架空の部品加工会社の例です。実在の会社の記録や数字ではありません。</t>
        </is>
      </c>
    </row>
    <row r="32"/>
    <row r="33" ht="30" customHeight="1">
      <c r="A33" s="1" t="inlineStr">
        <is>
          <t>マップ（記入例）</t>
        </is>
      </c>
    </row>
    <row r="34" ht="32" customHeight="1">
      <c r="A34" s="6" t="inlineStr">
        <is>
          <t>シート「2_相手を置く」の位置（1〜5）から、名前が自動で入る（書き込みは不要）。軸の名前と両端は、シート「1_軸を選ぶ」から入る</t>
        </is>
      </c>
    </row>
    <row r="35"/>
    <row r="36" ht="24" customHeight="1">
      <c r="B36" s="8">
        <f>IF('5_記入例'!B17="","",'5_記入例'!B17&amp;"（上＝"&amp;'5_記入例'!D17&amp;"／下＝"&amp;'5_記入例'!C17&amp;"）")</f>
        <v/>
      </c>
    </row>
    <row r="37" ht="62" customHeight="1">
      <c r="A37" s="7" t="n">
        <v>5</v>
      </c>
      <c r="B37" s="11">
        <f>IF(AND('5_記入例'!D23=1,'5_記入例'!E23=5),'5_記入例'!A23&amp;CHAR(10),"")&amp;IF(AND('5_記入例'!D24=1,'5_記入例'!E24=5),'5_記入例'!A24&amp;CHAR(10),"")&amp;IF(AND('5_記入例'!D25=1,'5_記入例'!E25=5),'5_記入例'!A25&amp;CHAR(10),"")&amp;IF(AND('5_記入例'!D26=1,'5_記入例'!E26=5),'5_記入例'!A26&amp;CHAR(10),"")&amp;IF(AND('5_記入例'!D27=1,'5_記入例'!E27=5),'5_記入例'!A27&amp;CHAR(10),"")&amp;IF(AND('5_記入例'!D28=1,'5_記入例'!E28=5),'5_記入例'!A28&amp;CHAR(10),"")&amp;IF(AND('5_記入例'!D29=1,'5_記入例'!E29=5),'5_記入例'!A29&amp;CHAR(10),"")&amp;IF(AND('5_記入例'!D30=1,'5_記入例'!E30=5),'5_記入例'!A30&amp;CHAR(10),"")</f>
        <v/>
      </c>
      <c r="C37" s="14">
        <f>IF(AND('5_記入例'!D23=2,'5_記入例'!E23=5),'5_記入例'!A23&amp;CHAR(10),"")&amp;IF(AND('5_記入例'!D24=2,'5_記入例'!E24=5),'5_記入例'!A24&amp;CHAR(10),"")&amp;IF(AND('5_記入例'!D25=2,'5_記入例'!E25=5),'5_記入例'!A25&amp;CHAR(10),"")&amp;IF(AND('5_記入例'!D26=2,'5_記入例'!E26=5),'5_記入例'!A26&amp;CHAR(10),"")&amp;IF(AND('5_記入例'!D27=2,'5_記入例'!E27=5),'5_記入例'!A27&amp;CHAR(10),"")&amp;IF(AND('5_記入例'!D28=2,'5_記入例'!E28=5),'5_記入例'!A28&amp;CHAR(10),"")&amp;IF(AND('5_記入例'!D29=2,'5_記入例'!E29=5),'5_記入例'!A29&amp;CHAR(10),"")&amp;IF(AND('5_記入例'!D30=2,'5_記入例'!E30=5),'5_記入例'!A30&amp;CHAR(10),"")</f>
        <v/>
      </c>
      <c r="D37" s="11">
        <f>IF(AND('5_記入例'!D23=3,'5_記入例'!E23=5),'5_記入例'!A23&amp;CHAR(10),"")&amp;IF(AND('5_記入例'!D24=3,'5_記入例'!E24=5),'5_記入例'!A24&amp;CHAR(10),"")&amp;IF(AND('5_記入例'!D25=3,'5_記入例'!E25=5),'5_記入例'!A25&amp;CHAR(10),"")&amp;IF(AND('5_記入例'!D26=3,'5_記入例'!E26=5),'5_記入例'!A26&amp;CHAR(10),"")&amp;IF(AND('5_記入例'!D27=3,'5_記入例'!E27=5),'5_記入例'!A27&amp;CHAR(10),"")&amp;IF(AND('5_記入例'!D28=3,'5_記入例'!E28=5),'5_記入例'!A28&amp;CHAR(10),"")&amp;IF(AND('5_記入例'!D29=3,'5_記入例'!E29=5),'5_記入例'!A29&amp;CHAR(10),"")&amp;IF(AND('5_記入例'!D30=3,'5_記入例'!E30=5),'5_記入例'!A30&amp;CHAR(10),"")</f>
        <v/>
      </c>
      <c r="E37" s="14">
        <f>IF(AND('5_記入例'!D23=4,'5_記入例'!E23=5),'5_記入例'!A23&amp;CHAR(10),"")&amp;IF(AND('5_記入例'!D24=4,'5_記入例'!E24=5),'5_記入例'!A24&amp;CHAR(10),"")&amp;IF(AND('5_記入例'!D25=4,'5_記入例'!E25=5),'5_記入例'!A25&amp;CHAR(10),"")&amp;IF(AND('5_記入例'!D26=4,'5_記入例'!E26=5),'5_記入例'!A26&amp;CHAR(10),"")&amp;IF(AND('5_記入例'!D27=4,'5_記入例'!E27=5),'5_記入例'!A27&amp;CHAR(10),"")&amp;IF(AND('5_記入例'!D28=4,'5_記入例'!E28=5),'5_記入例'!A28&amp;CHAR(10),"")&amp;IF(AND('5_記入例'!D29=4,'5_記入例'!E29=5),'5_記入例'!A29&amp;CHAR(10),"")&amp;IF(AND('5_記入例'!D30=4,'5_記入例'!E30=5),'5_記入例'!A30&amp;CHAR(10),"")</f>
        <v/>
      </c>
      <c r="F37" s="11">
        <f>IF(AND('5_記入例'!D23=5,'5_記入例'!E23=5),'5_記入例'!A23&amp;CHAR(10),"")&amp;IF(AND('5_記入例'!D24=5,'5_記入例'!E24=5),'5_記入例'!A24&amp;CHAR(10),"")&amp;IF(AND('5_記入例'!D25=5,'5_記入例'!E25=5),'5_記入例'!A25&amp;CHAR(10),"")&amp;IF(AND('5_記入例'!D26=5,'5_記入例'!E26=5),'5_記入例'!A26&amp;CHAR(10),"")&amp;IF(AND('5_記入例'!D27=5,'5_記入例'!E27=5),'5_記入例'!A27&amp;CHAR(10),"")&amp;IF(AND('5_記入例'!D28=5,'5_記入例'!E28=5),'5_記入例'!A28&amp;CHAR(10),"")&amp;IF(AND('5_記入例'!D29=5,'5_記入例'!E29=5),'5_記入例'!A29&amp;CHAR(10),"")&amp;IF(AND('5_記入例'!D30=5,'5_記入例'!E30=5),'5_記入例'!A30&amp;CHAR(10),"")</f>
        <v/>
      </c>
    </row>
    <row r="38" ht="62" customHeight="1">
      <c r="A38" s="7" t="n">
        <v>4</v>
      </c>
      <c r="B38" s="14">
        <f>IF(AND('5_記入例'!D23=1,'5_記入例'!E23=4),'5_記入例'!A23&amp;CHAR(10),"")&amp;IF(AND('5_記入例'!D24=1,'5_記入例'!E24=4),'5_記入例'!A24&amp;CHAR(10),"")&amp;IF(AND('5_記入例'!D25=1,'5_記入例'!E25=4),'5_記入例'!A25&amp;CHAR(10),"")&amp;IF(AND('5_記入例'!D26=1,'5_記入例'!E26=4),'5_記入例'!A26&amp;CHAR(10),"")&amp;IF(AND('5_記入例'!D27=1,'5_記入例'!E27=4),'5_記入例'!A27&amp;CHAR(10),"")&amp;IF(AND('5_記入例'!D28=1,'5_記入例'!E28=4),'5_記入例'!A28&amp;CHAR(10),"")&amp;IF(AND('5_記入例'!D29=1,'5_記入例'!E29=4),'5_記入例'!A29&amp;CHAR(10),"")&amp;IF(AND('5_記入例'!D30=1,'5_記入例'!E30=4),'5_記入例'!A30&amp;CHAR(10),"")</f>
        <v/>
      </c>
      <c r="C38" s="11">
        <f>IF(AND('5_記入例'!D23=2,'5_記入例'!E23=4),'5_記入例'!A23&amp;CHAR(10),"")&amp;IF(AND('5_記入例'!D24=2,'5_記入例'!E24=4),'5_記入例'!A24&amp;CHAR(10),"")&amp;IF(AND('5_記入例'!D25=2,'5_記入例'!E25=4),'5_記入例'!A25&amp;CHAR(10),"")&amp;IF(AND('5_記入例'!D26=2,'5_記入例'!E26=4),'5_記入例'!A26&amp;CHAR(10),"")&amp;IF(AND('5_記入例'!D27=2,'5_記入例'!E27=4),'5_記入例'!A27&amp;CHAR(10),"")&amp;IF(AND('5_記入例'!D28=2,'5_記入例'!E28=4),'5_記入例'!A28&amp;CHAR(10),"")&amp;IF(AND('5_記入例'!D29=2,'5_記入例'!E29=4),'5_記入例'!A29&amp;CHAR(10),"")&amp;IF(AND('5_記入例'!D30=2,'5_記入例'!E30=4),'5_記入例'!A30&amp;CHAR(10),"")</f>
        <v/>
      </c>
      <c r="D38" s="14">
        <f>IF(AND('5_記入例'!D23=3,'5_記入例'!E23=4),'5_記入例'!A23&amp;CHAR(10),"")&amp;IF(AND('5_記入例'!D24=3,'5_記入例'!E24=4),'5_記入例'!A24&amp;CHAR(10),"")&amp;IF(AND('5_記入例'!D25=3,'5_記入例'!E25=4),'5_記入例'!A25&amp;CHAR(10),"")&amp;IF(AND('5_記入例'!D26=3,'5_記入例'!E26=4),'5_記入例'!A26&amp;CHAR(10),"")&amp;IF(AND('5_記入例'!D27=3,'5_記入例'!E27=4),'5_記入例'!A27&amp;CHAR(10),"")&amp;IF(AND('5_記入例'!D28=3,'5_記入例'!E28=4),'5_記入例'!A28&amp;CHAR(10),"")&amp;IF(AND('5_記入例'!D29=3,'5_記入例'!E29=4),'5_記入例'!A29&amp;CHAR(10),"")&amp;IF(AND('5_記入例'!D30=3,'5_記入例'!E30=4),'5_記入例'!A30&amp;CHAR(10),"")</f>
        <v/>
      </c>
      <c r="E38" s="11">
        <f>IF(AND('5_記入例'!D23=4,'5_記入例'!E23=4),'5_記入例'!A23&amp;CHAR(10),"")&amp;IF(AND('5_記入例'!D24=4,'5_記入例'!E24=4),'5_記入例'!A24&amp;CHAR(10),"")&amp;IF(AND('5_記入例'!D25=4,'5_記入例'!E25=4),'5_記入例'!A25&amp;CHAR(10),"")&amp;IF(AND('5_記入例'!D26=4,'5_記入例'!E26=4),'5_記入例'!A26&amp;CHAR(10),"")&amp;IF(AND('5_記入例'!D27=4,'5_記入例'!E27=4),'5_記入例'!A27&amp;CHAR(10),"")&amp;IF(AND('5_記入例'!D28=4,'5_記入例'!E28=4),'5_記入例'!A28&amp;CHAR(10),"")&amp;IF(AND('5_記入例'!D29=4,'5_記入例'!E29=4),'5_記入例'!A29&amp;CHAR(10),"")&amp;IF(AND('5_記入例'!D30=4,'5_記入例'!E30=4),'5_記入例'!A30&amp;CHAR(10),"")</f>
        <v/>
      </c>
      <c r="F38" s="14">
        <f>IF(AND('5_記入例'!D23=5,'5_記入例'!E23=4),'5_記入例'!A23&amp;CHAR(10),"")&amp;IF(AND('5_記入例'!D24=5,'5_記入例'!E24=4),'5_記入例'!A24&amp;CHAR(10),"")&amp;IF(AND('5_記入例'!D25=5,'5_記入例'!E25=4),'5_記入例'!A25&amp;CHAR(10),"")&amp;IF(AND('5_記入例'!D26=5,'5_記入例'!E26=4),'5_記入例'!A26&amp;CHAR(10),"")&amp;IF(AND('5_記入例'!D27=5,'5_記入例'!E27=4),'5_記入例'!A27&amp;CHAR(10),"")&amp;IF(AND('5_記入例'!D28=5,'5_記入例'!E28=4),'5_記入例'!A28&amp;CHAR(10),"")&amp;IF(AND('5_記入例'!D29=5,'5_記入例'!E29=4),'5_記入例'!A29&amp;CHAR(10),"")&amp;IF(AND('5_記入例'!D30=5,'5_記入例'!E30=4),'5_記入例'!A30&amp;CHAR(10),"")</f>
        <v/>
      </c>
    </row>
    <row r="39" ht="62" customHeight="1">
      <c r="A39" s="7" t="n">
        <v>3</v>
      </c>
      <c r="B39" s="11">
        <f>IF(AND('5_記入例'!D23=1,'5_記入例'!E23=3),'5_記入例'!A23&amp;CHAR(10),"")&amp;IF(AND('5_記入例'!D24=1,'5_記入例'!E24=3),'5_記入例'!A24&amp;CHAR(10),"")&amp;IF(AND('5_記入例'!D25=1,'5_記入例'!E25=3),'5_記入例'!A25&amp;CHAR(10),"")&amp;IF(AND('5_記入例'!D26=1,'5_記入例'!E26=3),'5_記入例'!A26&amp;CHAR(10),"")&amp;IF(AND('5_記入例'!D27=1,'5_記入例'!E27=3),'5_記入例'!A27&amp;CHAR(10),"")&amp;IF(AND('5_記入例'!D28=1,'5_記入例'!E28=3),'5_記入例'!A28&amp;CHAR(10),"")&amp;IF(AND('5_記入例'!D29=1,'5_記入例'!E29=3),'5_記入例'!A29&amp;CHAR(10),"")&amp;IF(AND('5_記入例'!D30=1,'5_記入例'!E30=3),'5_記入例'!A30&amp;CHAR(10),"")</f>
        <v/>
      </c>
      <c r="C39" s="14">
        <f>IF(AND('5_記入例'!D23=2,'5_記入例'!E23=3),'5_記入例'!A23&amp;CHAR(10),"")&amp;IF(AND('5_記入例'!D24=2,'5_記入例'!E24=3),'5_記入例'!A24&amp;CHAR(10),"")&amp;IF(AND('5_記入例'!D25=2,'5_記入例'!E25=3),'5_記入例'!A25&amp;CHAR(10),"")&amp;IF(AND('5_記入例'!D26=2,'5_記入例'!E26=3),'5_記入例'!A26&amp;CHAR(10),"")&amp;IF(AND('5_記入例'!D27=2,'5_記入例'!E27=3),'5_記入例'!A27&amp;CHAR(10),"")&amp;IF(AND('5_記入例'!D28=2,'5_記入例'!E28=3),'5_記入例'!A28&amp;CHAR(10),"")&amp;IF(AND('5_記入例'!D29=2,'5_記入例'!E29=3),'5_記入例'!A29&amp;CHAR(10),"")&amp;IF(AND('5_記入例'!D30=2,'5_記入例'!E30=3),'5_記入例'!A30&amp;CHAR(10),"")</f>
        <v/>
      </c>
      <c r="D39" s="11">
        <f>IF(AND('5_記入例'!D23=3,'5_記入例'!E23=3),'5_記入例'!A23&amp;CHAR(10),"")&amp;IF(AND('5_記入例'!D24=3,'5_記入例'!E24=3),'5_記入例'!A24&amp;CHAR(10),"")&amp;IF(AND('5_記入例'!D25=3,'5_記入例'!E25=3),'5_記入例'!A25&amp;CHAR(10),"")&amp;IF(AND('5_記入例'!D26=3,'5_記入例'!E26=3),'5_記入例'!A26&amp;CHAR(10),"")&amp;IF(AND('5_記入例'!D27=3,'5_記入例'!E27=3),'5_記入例'!A27&amp;CHAR(10),"")&amp;IF(AND('5_記入例'!D28=3,'5_記入例'!E28=3),'5_記入例'!A28&amp;CHAR(10),"")&amp;IF(AND('5_記入例'!D29=3,'5_記入例'!E29=3),'5_記入例'!A29&amp;CHAR(10),"")&amp;IF(AND('5_記入例'!D30=3,'5_記入例'!E30=3),'5_記入例'!A30&amp;CHAR(10),"")</f>
        <v/>
      </c>
      <c r="E39" s="14">
        <f>IF(AND('5_記入例'!D23=4,'5_記入例'!E23=3),'5_記入例'!A23&amp;CHAR(10),"")&amp;IF(AND('5_記入例'!D24=4,'5_記入例'!E24=3),'5_記入例'!A24&amp;CHAR(10),"")&amp;IF(AND('5_記入例'!D25=4,'5_記入例'!E25=3),'5_記入例'!A25&amp;CHAR(10),"")&amp;IF(AND('5_記入例'!D26=4,'5_記入例'!E26=3),'5_記入例'!A26&amp;CHAR(10),"")&amp;IF(AND('5_記入例'!D27=4,'5_記入例'!E27=3),'5_記入例'!A27&amp;CHAR(10),"")&amp;IF(AND('5_記入例'!D28=4,'5_記入例'!E28=3),'5_記入例'!A28&amp;CHAR(10),"")&amp;IF(AND('5_記入例'!D29=4,'5_記入例'!E29=3),'5_記入例'!A29&amp;CHAR(10),"")&amp;IF(AND('5_記入例'!D30=4,'5_記入例'!E30=3),'5_記入例'!A30&amp;CHAR(10),"")</f>
        <v/>
      </c>
      <c r="F39" s="11">
        <f>IF(AND('5_記入例'!D23=5,'5_記入例'!E23=3),'5_記入例'!A23&amp;CHAR(10),"")&amp;IF(AND('5_記入例'!D24=5,'5_記入例'!E24=3),'5_記入例'!A24&amp;CHAR(10),"")&amp;IF(AND('5_記入例'!D25=5,'5_記入例'!E25=3),'5_記入例'!A25&amp;CHAR(10),"")&amp;IF(AND('5_記入例'!D26=5,'5_記入例'!E26=3),'5_記入例'!A26&amp;CHAR(10),"")&amp;IF(AND('5_記入例'!D27=5,'5_記入例'!E27=3),'5_記入例'!A27&amp;CHAR(10),"")&amp;IF(AND('5_記入例'!D28=5,'5_記入例'!E28=3),'5_記入例'!A28&amp;CHAR(10),"")&amp;IF(AND('5_記入例'!D29=5,'5_記入例'!E29=3),'5_記入例'!A29&amp;CHAR(10),"")&amp;IF(AND('5_記入例'!D30=5,'5_記入例'!E30=3),'5_記入例'!A30&amp;CHAR(10),"")</f>
        <v/>
      </c>
    </row>
    <row r="40" ht="62" customHeight="1">
      <c r="A40" s="7" t="n">
        <v>2</v>
      </c>
      <c r="B40" s="14">
        <f>IF(AND('5_記入例'!D23=1,'5_記入例'!E23=2),'5_記入例'!A23&amp;CHAR(10),"")&amp;IF(AND('5_記入例'!D24=1,'5_記入例'!E24=2),'5_記入例'!A24&amp;CHAR(10),"")&amp;IF(AND('5_記入例'!D25=1,'5_記入例'!E25=2),'5_記入例'!A25&amp;CHAR(10),"")&amp;IF(AND('5_記入例'!D26=1,'5_記入例'!E26=2),'5_記入例'!A26&amp;CHAR(10),"")&amp;IF(AND('5_記入例'!D27=1,'5_記入例'!E27=2),'5_記入例'!A27&amp;CHAR(10),"")&amp;IF(AND('5_記入例'!D28=1,'5_記入例'!E28=2),'5_記入例'!A28&amp;CHAR(10),"")&amp;IF(AND('5_記入例'!D29=1,'5_記入例'!E29=2),'5_記入例'!A29&amp;CHAR(10),"")&amp;IF(AND('5_記入例'!D30=1,'5_記入例'!E30=2),'5_記入例'!A30&amp;CHAR(10),"")</f>
        <v/>
      </c>
      <c r="C40" s="11">
        <f>IF(AND('5_記入例'!D23=2,'5_記入例'!E23=2),'5_記入例'!A23&amp;CHAR(10),"")&amp;IF(AND('5_記入例'!D24=2,'5_記入例'!E24=2),'5_記入例'!A24&amp;CHAR(10),"")&amp;IF(AND('5_記入例'!D25=2,'5_記入例'!E25=2),'5_記入例'!A25&amp;CHAR(10),"")&amp;IF(AND('5_記入例'!D26=2,'5_記入例'!E26=2),'5_記入例'!A26&amp;CHAR(10),"")&amp;IF(AND('5_記入例'!D27=2,'5_記入例'!E27=2),'5_記入例'!A27&amp;CHAR(10),"")&amp;IF(AND('5_記入例'!D28=2,'5_記入例'!E28=2),'5_記入例'!A28&amp;CHAR(10),"")&amp;IF(AND('5_記入例'!D29=2,'5_記入例'!E29=2),'5_記入例'!A29&amp;CHAR(10),"")&amp;IF(AND('5_記入例'!D30=2,'5_記入例'!E30=2),'5_記入例'!A30&amp;CHAR(10),"")</f>
        <v/>
      </c>
      <c r="D40" s="14">
        <f>IF(AND('5_記入例'!D23=3,'5_記入例'!E23=2),'5_記入例'!A23&amp;CHAR(10),"")&amp;IF(AND('5_記入例'!D24=3,'5_記入例'!E24=2),'5_記入例'!A24&amp;CHAR(10),"")&amp;IF(AND('5_記入例'!D25=3,'5_記入例'!E25=2),'5_記入例'!A25&amp;CHAR(10),"")&amp;IF(AND('5_記入例'!D26=3,'5_記入例'!E26=2),'5_記入例'!A26&amp;CHAR(10),"")&amp;IF(AND('5_記入例'!D27=3,'5_記入例'!E27=2),'5_記入例'!A27&amp;CHAR(10),"")&amp;IF(AND('5_記入例'!D28=3,'5_記入例'!E28=2),'5_記入例'!A28&amp;CHAR(10),"")&amp;IF(AND('5_記入例'!D29=3,'5_記入例'!E29=2),'5_記入例'!A29&amp;CHAR(10),"")&amp;IF(AND('5_記入例'!D30=3,'5_記入例'!E30=2),'5_記入例'!A30&amp;CHAR(10),"")</f>
        <v/>
      </c>
      <c r="E40" s="11">
        <f>IF(AND('5_記入例'!D23=4,'5_記入例'!E23=2),'5_記入例'!A23&amp;CHAR(10),"")&amp;IF(AND('5_記入例'!D24=4,'5_記入例'!E24=2),'5_記入例'!A24&amp;CHAR(10),"")&amp;IF(AND('5_記入例'!D25=4,'5_記入例'!E25=2),'5_記入例'!A25&amp;CHAR(10),"")&amp;IF(AND('5_記入例'!D26=4,'5_記入例'!E26=2),'5_記入例'!A26&amp;CHAR(10),"")&amp;IF(AND('5_記入例'!D27=4,'5_記入例'!E27=2),'5_記入例'!A27&amp;CHAR(10),"")&amp;IF(AND('5_記入例'!D28=4,'5_記入例'!E28=2),'5_記入例'!A28&amp;CHAR(10),"")&amp;IF(AND('5_記入例'!D29=4,'5_記入例'!E29=2),'5_記入例'!A29&amp;CHAR(10),"")&amp;IF(AND('5_記入例'!D30=4,'5_記入例'!E30=2),'5_記入例'!A30&amp;CHAR(10),"")</f>
        <v/>
      </c>
      <c r="F40" s="14">
        <f>IF(AND('5_記入例'!D23=5,'5_記入例'!E23=2),'5_記入例'!A23&amp;CHAR(10),"")&amp;IF(AND('5_記入例'!D24=5,'5_記入例'!E24=2),'5_記入例'!A24&amp;CHAR(10),"")&amp;IF(AND('5_記入例'!D25=5,'5_記入例'!E25=2),'5_記入例'!A25&amp;CHAR(10),"")&amp;IF(AND('5_記入例'!D26=5,'5_記入例'!E26=2),'5_記入例'!A26&amp;CHAR(10),"")&amp;IF(AND('5_記入例'!D27=5,'5_記入例'!E27=2),'5_記入例'!A27&amp;CHAR(10),"")&amp;IF(AND('5_記入例'!D28=5,'5_記入例'!E28=2),'5_記入例'!A28&amp;CHAR(10),"")&amp;IF(AND('5_記入例'!D29=5,'5_記入例'!E29=2),'5_記入例'!A29&amp;CHAR(10),"")&amp;IF(AND('5_記入例'!D30=5,'5_記入例'!E30=2),'5_記入例'!A30&amp;CHAR(10),"")</f>
        <v/>
      </c>
    </row>
    <row r="41" ht="62" customHeight="1">
      <c r="A41" s="7" t="n">
        <v>1</v>
      </c>
      <c r="B41" s="11">
        <f>IF(AND('5_記入例'!D23=1,'5_記入例'!E23=1),'5_記入例'!A23&amp;CHAR(10),"")&amp;IF(AND('5_記入例'!D24=1,'5_記入例'!E24=1),'5_記入例'!A24&amp;CHAR(10),"")&amp;IF(AND('5_記入例'!D25=1,'5_記入例'!E25=1),'5_記入例'!A25&amp;CHAR(10),"")&amp;IF(AND('5_記入例'!D26=1,'5_記入例'!E26=1),'5_記入例'!A26&amp;CHAR(10),"")&amp;IF(AND('5_記入例'!D27=1,'5_記入例'!E27=1),'5_記入例'!A27&amp;CHAR(10),"")&amp;IF(AND('5_記入例'!D28=1,'5_記入例'!E28=1),'5_記入例'!A28&amp;CHAR(10),"")&amp;IF(AND('5_記入例'!D29=1,'5_記入例'!E29=1),'5_記入例'!A29&amp;CHAR(10),"")&amp;IF(AND('5_記入例'!D30=1,'5_記入例'!E30=1),'5_記入例'!A30&amp;CHAR(10),"")</f>
        <v/>
      </c>
      <c r="C41" s="14">
        <f>IF(AND('5_記入例'!D23=2,'5_記入例'!E23=1),'5_記入例'!A23&amp;CHAR(10),"")&amp;IF(AND('5_記入例'!D24=2,'5_記入例'!E24=1),'5_記入例'!A24&amp;CHAR(10),"")&amp;IF(AND('5_記入例'!D25=2,'5_記入例'!E25=1),'5_記入例'!A25&amp;CHAR(10),"")&amp;IF(AND('5_記入例'!D26=2,'5_記入例'!E26=1),'5_記入例'!A26&amp;CHAR(10),"")&amp;IF(AND('5_記入例'!D27=2,'5_記入例'!E27=1),'5_記入例'!A27&amp;CHAR(10),"")&amp;IF(AND('5_記入例'!D28=2,'5_記入例'!E28=1),'5_記入例'!A28&amp;CHAR(10),"")&amp;IF(AND('5_記入例'!D29=2,'5_記入例'!E29=1),'5_記入例'!A29&amp;CHAR(10),"")&amp;IF(AND('5_記入例'!D30=2,'5_記入例'!E30=1),'5_記入例'!A30&amp;CHAR(10),"")</f>
        <v/>
      </c>
      <c r="D41" s="11">
        <f>IF(AND('5_記入例'!D23=3,'5_記入例'!E23=1),'5_記入例'!A23&amp;CHAR(10),"")&amp;IF(AND('5_記入例'!D24=3,'5_記入例'!E24=1),'5_記入例'!A24&amp;CHAR(10),"")&amp;IF(AND('5_記入例'!D25=3,'5_記入例'!E25=1),'5_記入例'!A25&amp;CHAR(10),"")&amp;IF(AND('5_記入例'!D26=3,'5_記入例'!E26=1),'5_記入例'!A26&amp;CHAR(10),"")&amp;IF(AND('5_記入例'!D27=3,'5_記入例'!E27=1),'5_記入例'!A27&amp;CHAR(10),"")&amp;IF(AND('5_記入例'!D28=3,'5_記入例'!E28=1),'5_記入例'!A28&amp;CHAR(10),"")&amp;IF(AND('5_記入例'!D29=3,'5_記入例'!E29=1),'5_記入例'!A29&amp;CHAR(10),"")&amp;IF(AND('5_記入例'!D30=3,'5_記入例'!E30=1),'5_記入例'!A30&amp;CHAR(10),"")</f>
        <v/>
      </c>
      <c r="E41" s="14">
        <f>IF(AND('5_記入例'!D23=4,'5_記入例'!E23=1),'5_記入例'!A23&amp;CHAR(10),"")&amp;IF(AND('5_記入例'!D24=4,'5_記入例'!E24=1),'5_記入例'!A24&amp;CHAR(10),"")&amp;IF(AND('5_記入例'!D25=4,'5_記入例'!E25=1),'5_記入例'!A25&amp;CHAR(10),"")&amp;IF(AND('5_記入例'!D26=4,'5_記入例'!E26=1),'5_記入例'!A26&amp;CHAR(10),"")&amp;IF(AND('5_記入例'!D27=4,'5_記入例'!E27=1),'5_記入例'!A27&amp;CHAR(10),"")&amp;IF(AND('5_記入例'!D28=4,'5_記入例'!E28=1),'5_記入例'!A28&amp;CHAR(10),"")&amp;IF(AND('5_記入例'!D29=4,'5_記入例'!E29=1),'5_記入例'!A29&amp;CHAR(10),"")&amp;IF(AND('5_記入例'!D30=4,'5_記入例'!E30=1),'5_記入例'!A30&amp;CHAR(10),"")</f>
        <v/>
      </c>
      <c r="F41" s="11">
        <f>IF(AND('5_記入例'!D23=5,'5_記入例'!E23=1),'5_記入例'!A23&amp;CHAR(10),"")&amp;IF(AND('5_記入例'!D24=5,'5_記入例'!E24=1),'5_記入例'!A24&amp;CHAR(10),"")&amp;IF(AND('5_記入例'!D25=5,'5_記入例'!E25=1),'5_記入例'!A25&amp;CHAR(10),"")&amp;IF(AND('5_記入例'!D26=5,'5_記入例'!E26=1),'5_記入例'!A26&amp;CHAR(10),"")&amp;IF(AND('5_記入例'!D27=5,'5_記入例'!E27=1),'5_記入例'!A27&amp;CHAR(10),"")&amp;IF(AND('5_記入例'!D28=5,'5_記入例'!E28=1),'5_記入例'!A28&amp;CHAR(10),"")&amp;IF(AND('5_記入例'!D29=5,'5_記入例'!E29=1),'5_記入例'!A29&amp;CHAR(10),"")&amp;IF(AND('5_記入例'!D30=5,'5_記入例'!E30=1),'5_記入例'!A30&amp;CHAR(10),"")</f>
        <v/>
      </c>
    </row>
    <row r="42">
      <c r="A42" s="15" t="inlineStr"/>
      <c r="B42" s="7" t="n">
        <v>1</v>
      </c>
      <c r="C42" s="7" t="n">
        <v>2</v>
      </c>
      <c r="D42" s="7" t="n">
        <v>3</v>
      </c>
      <c r="E42" s="7" t="n">
        <v>4</v>
      </c>
      <c r="F42" s="7" t="n">
        <v>5</v>
      </c>
    </row>
    <row r="43" ht="24" customHeight="1">
      <c r="B43" s="8">
        <f>IF('5_記入例'!B16="","",'5_記入例'!B16&amp;"（左＝"&amp;'5_記入例'!C16&amp;"／右＝"&amp;'5_記入例'!D16&amp;"）")</f>
        <v/>
      </c>
    </row>
    <row r="44" ht="48" customHeight="1">
      <c r="A44" s="6" t="inlineStr">
        <is>
          <t>空いているマスが、空いている場所の候補。空いている理由が「その条件を求めるお客さんがいるのに、まだ誰も応えていない」のか「応えるのに手間や費用がかかり、まだ誰もやっていない」のか「その条件を求めるお客さんがそもそもいない」のかは、シート「4_空いている場所を確かめる」で記録に当てて分ける。架空の部品加工会社の例です。実在の会社の記録や数字ではありません。</t>
        </is>
      </c>
    </row>
    <row r="45"/>
    <row r="46" ht="30" customHeight="1">
      <c r="A46" s="1" t="inlineStr">
        <is>
          <t>空いている場所を確かめる（記入例）</t>
        </is>
      </c>
    </row>
    <row r="47" ht="32" customHeight="1">
      <c r="A47" s="6" t="inlineStr">
        <is>
          <t>マップで空いている場所ごとに、その場所の条件を書き、その条件を求めたお客さんが、問い合わせや失注の記録にいたかを書く。いなければ、いまの記録からは狙う理由が見つからない（問い合わせてこなかっただけのこともあるので、迷うときは比べた相手に決めたお客さんに聞く）</t>
        </is>
      </c>
    </row>
    <row r="48"/>
    <row r="49" ht="40" customHeight="1">
      <c r="A49" s="7" t="inlineStr">
        <is>
          <t>空いている場所（マスの位置）</t>
        </is>
      </c>
      <c r="B49" s="7" t="inlineStr">
        <is>
          <t>その場所の条件</t>
        </is>
      </c>
      <c r="C49" s="7" t="inlineStr">
        <is>
          <t>記録にいたお客さん</t>
        </is>
      </c>
      <c r="D49" s="7" t="inlineStr">
        <is>
          <t>件数</t>
        </is>
      </c>
      <c r="E49" s="7" t="inlineStr">
        <is>
          <t>確かめること</t>
        </is>
      </c>
      <c r="F49" s="8" t="inlineStr">
        <is>
          <t>決めること</t>
        </is>
      </c>
    </row>
    <row r="50" ht="138" customHeight="1">
      <c r="A50" s="9" t="inlineStr">
        <is>
          <t>右上（横5・縦5あたり）</t>
        </is>
      </c>
      <c r="B50" s="9" t="inlineStr">
        <is>
          <t>見積もりが速くて、表面処理までまとめて頼める</t>
        </is>
      </c>
      <c r="C50" s="9" t="inlineStr">
        <is>
          <t>失注②・③のお客さんが、表面処理まで頼みたかった</t>
        </is>
      </c>
      <c r="D50" s="10" t="n">
        <v>2</v>
      </c>
      <c r="E50" s="9" t="inlineStr">
        <is>
          <t>2件のお客さんが見積もりの速さも求めていたか（経過の列・見積もりを頼まれたときのメールで見る。無ければ聞く）／表面処理まで受ける加工会社の速さ</t>
        </is>
      </c>
      <c r="F50" s="13" t="inlineStr">
        <is>
          <t>求めていたなら、表面処理の協力会社と組むかを考える（KSFの記事で、次の四半期までに確かめること）。求めていなかったなら、表面処理まで受ける加工会社と同じ条件で比べられ、自社の速さは決め手にならない</t>
        </is>
      </c>
    </row>
    <row r="51" ht="64" customHeight="1">
      <c r="A51" s="9" t="inlineStr">
        <is>
          <t>左上（横1・縦5あたり）</t>
        </is>
      </c>
      <c r="B51" s="9" t="inlineStr">
        <is>
          <t>見積もりが遅くて、表面処理までまとめて頼める</t>
        </is>
      </c>
      <c r="C51" s="9" t="inlineStr">
        <is>
          <t>—（見積もりが遅いことを求めて頼むお客さんは考えにくいので、確かめない）</t>
        </is>
      </c>
      <c r="D51" s="10" t="inlineStr">
        <is>
          <t>—</t>
        </is>
      </c>
      <c r="E51" s="9" t="inlineStr">
        <is>
          <t>—</t>
        </is>
      </c>
      <c r="F51" s="13" t="inlineStr">
        <is>
          <t>狙わない</t>
        </is>
      </c>
    </row>
    <row r="52" ht="64" customHeight="1">
      <c r="A52" s="9" t="inlineStr">
        <is>
          <t>左下（横1・縦1あたり）</t>
        </is>
      </c>
      <c r="B52" s="9" t="inlineStr">
        <is>
          <t>見積もりが遅くて、加工だけ</t>
        </is>
      </c>
      <c r="C52" s="9" t="inlineStr">
        <is>
          <t>いない</t>
        </is>
      </c>
      <c r="D52" s="10" t="n">
        <v>0</v>
      </c>
      <c r="E52" s="9" t="inlineStr">
        <is>
          <t>—</t>
        </is>
      </c>
      <c r="F52" s="13" t="inlineStr">
        <is>
          <t>いまは狙わない</t>
        </is>
      </c>
    </row>
    <row r="53" ht="64" customHeight="1">
      <c r="A53" s="9" t="n"/>
      <c r="B53" s="9" t="n"/>
      <c r="C53" s="9" t="n"/>
      <c r="D53" s="10" t="n"/>
      <c r="E53" s="9" t="n"/>
      <c r="F53" s="13" t="n"/>
    </row>
    <row r="54" ht="32" customHeight="1">
      <c r="A54" s="6" t="inlineStr">
        <is>
          <t>記録で確かめるのは経営者、記録で分からないこと（見積もりをいつまでに欲しかったかなど）をお客さんに聞くのは営業の担当者。推測で置いた相手の位置しだいで空いて見える場所は、先にその相手の位置を確かめる。架空の部品加工会社の例です。実在の会社の記録や数字ではありません。</t>
        </is>
      </c>
    </row>
  </sheetData>
  <mergeCells count="14">
    <mergeCell ref="A2:F2"/>
    <mergeCell ref="B43:F43"/>
    <mergeCell ref="A44:G44"/>
    <mergeCell ref="A47:F47"/>
    <mergeCell ref="A54:F54"/>
    <mergeCell ref="A46:F46"/>
    <mergeCell ref="A13:F13"/>
    <mergeCell ref="A19:F19"/>
    <mergeCell ref="A1:F1"/>
    <mergeCell ref="A34:G34"/>
    <mergeCell ref="A31:F31"/>
    <mergeCell ref="B36:F36"/>
    <mergeCell ref="A20:F20"/>
    <mergeCell ref="A33:G33"/>
  </mergeCells>
  <pageMargins left="0.75" right="0.75" top="1" bottom="1" header="0.5" footer="0.5"/>
  <pageSetup orientation="landscape" paperSize="9" scale="65"/>
  <headerFooter>
    <oddHeader/>
    <oddFooter>&amp;C&amp;8 出典：ARROWS（arrowsdc.jp）</oddFooter>
    <evenHeader/>
    <evenFooter/>
    <firstHeader/>
    <firstFooter/>
  </headerFooter>
  <rowBreaks count="3" manualBreakCount="3">
    <brk id="18" min="0" max="16383" man="1"/>
    <brk id="32" min="0" max="16383" man="1"/>
    <brk id="4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ポジショニングマップ テンプレート</dc:title>
  <dcterms:created xsi:type="dcterms:W3CDTF">2026-10-14T02:48:45Z</dcterms:created>
  <dcterms:modified xsi:type="dcterms:W3CDTF">2026-10-14T02:48:45Z</dcterms:modified>
</cp:coreProperties>
</file>